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artdcc-my.sharepoint.com/personal/keith_cooper_smartdcc_co_uk/Documents/Documents/Fuel Poverty/"/>
    </mc:Choice>
  </mc:AlternateContent>
  <xr:revisionPtr revIDLastSave="0" documentId="8_{527E0DA9-B256-43CB-B357-8D6F1B552A9B}" xr6:coauthVersionLast="47" xr6:coauthVersionMax="47" xr10:uidLastSave="{00000000-0000-0000-0000-000000000000}"/>
  <bookViews>
    <workbookView xWindow="-104" yWindow="-104" windowWidth="22326" windowHeight="12050" firstSheet="2" activeTab="2" xr2:uid="{E465DFBC-F50F-4CF0-927D-63647E740FC7}"/>
  </bookViews>
  <sheets>
    <sheet name="Schema" sheetId="1" r:id="rId1"/>
    <sheet name="Message Details" sheetId="3" r:id="rId2"/>
    <sheet name="Example " sheetId="2" r:id="rId3"/>
  </sheets>
  <definedNames>
    <definedName name="_xlnm._FilterDatabase" localSheetId="1" hidden="1">'Message Details'!$A$1:$H$24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7" i="2" l="1"/>
  <c r="A2" i="2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2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K27" i="2"/>
  <c r="K28" i="2"/>
  <c r="M28" i="2"/>
  <c r="K29" i="2"/>
  <c r="M29" i="2"/>
  <c r="K30" i="2"/>
  <c r="M30" i="2"/>
  <c r="K31" i="2"/>
  <c r="M31" i="2"/>
  <c r="K32" i="2"/>
  <c r="M32" i="2"/>
  <c r="K33" i="2"/>
  <c r="M33" i="2"/>
  <c r="K34" i="2"/>
  <c r="M34" i="2"/>
  <c r="K35" i="2"/>
  <c r="M35" i="2"/>
  <c r="K36" i="2"/>
  <c r="M36" i="2"/>
  <c r="K37" i="2"/>
  <c r="M37" i="2"/>
  <c r="K38" i="2"/>
  <c r="M38" i="2"/>
  <c r="K39" i="2"/>
  <c r="M39" i="2"/>
  <c r="K40" i="2"/>
  <c r="M40" i="2"/>
  <c r="K41" i="2"/>
  <c r="M41" i="2"/>
  <c r="K42" i="2"/>
  <c r="M42" i="2"/>
  <c r="K43" i="2"/>
  <c r="M43" i="2"/>
  <c r="K44" i="2"/>
  <c r="M44" i="2"/>
  <c r="K45" i="2"/>
  <c r="M45" i="2"/>
  <c r="K46" i="2"/>
  <c r="M46" i="2"/>
  <c r="K47" i="2"/>
  <c r="M47" i="2"/>
  <c r="K48" i="2"/>
  <c r="M48" i="2"/>
  <c r="K49" i="2"/>
  <c r="M49" i="2"/>
  <c r="K50" i="2"/>
  <c r="M50" i="2"/>
  <c r="K51" i="2"/>
  <c r="M51" i="2"/>
  <c r="K52" i="2"/>
  <c r="M52" i="2"/>
  <c r="K53" i="2"/>
  <c r="M53" i="2"/>
  <c r="K54" i="2"/>
  <c r="M54" i="2"/>
  <c r="K55" i="2"/>
  <c r="M55" i="2"/>
  <c r="K56" i="2"/>
  <c r="M56" i="2"/>
  <c r="K57" i="2"/>
  <c r="M57" i="2"/>
  <c r="K58" i="2"/>
  <c r="M58" i="2"/>
  <c r="K59" i="2"/>
  <c r="M59" i="2"/>
  <c r="K60" i="2"/>
  <c r="M60" i="2"/>
  <c r="K61" i="2"/>
  <c r="M61" i="2"/>
  <c r="K62" i="2"/>
  <c r="M62" i="2"/>
  <c r="K63" i="2"/>
  <c r="M63" i="2"/>
  <c r="K64" i="2"/>
  <c r="M64" i="2"/>
  <c r="K65" i="2"/>
  <c r="M65" i="2"/>
  <c r="K66" i="2"/>
  <c r="M66" i="2"/>
  <c r="K67" i="2"/>
  <c r="M67" i="2"/>
  <c r="K68" i="2"/>
  <c r="M68" i="2"/>
  <c r="K69" i="2"/>
  <c r="M69" i="2"/>
  <c r="K70" i="2"/>
  <c r="M70" i="2"/>
  <c r="K71" i="2"/>
  <c r="M71" i="2"/>
  <c r="K72" i="2"/>
  <c r="M72" i="2"/>
  <c r="K73" i="2"/>
  <c r="M73" i="2"/>
  <c r="K74" i="2"/>
  <c r="M74" i="2"/>
  <c r="K75" i="2"/>
  <c r="M75" i="2"/>
  <c r="K76" i="2"/>
  <c r="M76" i="2"/>
  <c r="K77" i="2"/>
  <c r="M77" i="2"/>
  <c r="K78" i="2"/>
  <c r="M78" i="2"/>
  <c r="K79" i="2"/>
  <c r="M79" i="2"/>
  <c r="K80" i="2"/>
  <c r="M80" i="2"/>
  <c r="K81" i="2"/>
  <c r="M81" i="2"/>
  <c r="K82" i="2"/>
  <c r="M82" i="2"/>
  <c r="K83" i="2"/>
  <c r="M83" i="2"/>
  <c r="K84" i="2"/>
  <c r="M84" i="2"/>
  <c r="K85" i="2"/>
  <c r="M85" i="2"/>
  <c r="K86" i="2"/>
  <c r="M86" i="2"/>
  <c r="K87" i="2"/>
  <c r="M87" i="2"/>
  <c r="K88" i="2"/>
  <c r="M88" i="2"/>
  <c r="K89" i="2"/>
  <c r="M89" i="2"/>
  <c r="K90" i="2"/>
  <c r="M90" i="2"/>
  <c r="K91" i="2"/>
  <c r="M91" i="2"/>
  <c r="K92" i="2"/>
  <c r="M92" i="2"/>
  <c r="K93" i="2"/>
  <c r="M93" i="2"/>
  <c r="K94" i="2"/>
  <c r="M94" i="2"/>
  <c r="K95" i="2"/>
  <c r="M95" i="2"/>
  <c r="K96" i="2"/>
  <c r="M96" i="2"/>
  <c r="K97" i="2"/>
  <c r="M97" i="2"/>
  <c r="K98" i="2"/>
  <c r="M98" i="2"/>
  <c r="K99" i="2"/>
  <c r="M99" i="2"/>
  <c r="K100" i="2"/>
  <c r="M100" i="2"/>
  <c r="K101" i="2"/>
  <c r="M101" i="2"/>
  <c r="B27" i="2" a="1"/>
  <c r="B27" i="2" s="1"/>
  <c r="C27" i="2" s="1"/>
  <c r="D27" i="2"/>
  <c r="B28" i="2" a="1"/>
  <c r="B28" i="2" s="1"/>
  <c r="C28" i="2" s="1"/>
  <c r="D28" i="2"/>
  <c r="B29" i="2" a="1"/>
  <c r="B29" i="2" s="1"/>
  <c r="C29" i="2" s="1"/>
  <c r="D29" i="2"/>
  <c r="B30" i="2" a="1"/>
  <c r="B30" i="2" s="1"/>
  <c r="C30" i="2" s="1"/>
  <c r="D30" i="2"/>
  <c r="B31" i="2" a="1"/>
  <c r="B31" i="2" s="1"/>
  <c r="C31" i="2" s="1"/>
  <c r="D31" i="2"/>
  <c r="B32" i="2" a="1"/>
  <c r="B32" i="2" s="1"/>
  <c r="C32" i="2" s="1"/>
  <c r="D32" i="2"/>
  <c r="B33" i="2" a="1"/>
  <c r="B33" i="2" s="1"/>
  <c r="C33" i="2" s="1"/>
  <c r="D33" i="2"/>
  <c r="B34" i="2" a="1"/>
  <c r="B34" i="2" s="1"/>
  <c r="C34" i="2" s="1"/>
  <c r="D34" i="2"/>
  <c r="B35" i="2" a="1"/>
  <c r="B35" i="2" s="1"/>
  <c r="C35" i="2" s="1"/>
  <c r="D35" i="2"/>
  <c r="B36" i="2" a="1"/>
  <c r="B36" i="2" s="1"/>
  <c r="C36" i="2" s="1"/>
  <c r="D36" i="2"/>
  <c r="B37" i="2" a="1"/>
  <c r="B37" i="2" s="1"/>
  <c r="C37" i="2" s="1"/>
  <c r="D37" i="2"/>
  <c r="B38" i="2" a="1"/>
  <c r="B38" i="2" s="1"/>
  <c r="C38" i="2" s="1"/>
  <c r="D38" i="2"/>
  <c r="B39" i="2" a="1"/>
  <c r="B39" i="2" s="1"/>
  <c r="C39" i="2" s="1"/>
  <c r="D39" i="2"/>
  <c r="B40" i="2" a="1"/>
  <c r="B40" i="2" s="1"/>
  <c r="C40" i="2" s="1"/>
  <c r="D40" i="2"/>
  <c r="B41" i="2" a="1"/>
  <c r="B41" i="2" s="1"/>
  <c r="C41" i="2" s="1"/>
  <c r="D41" i="2"/>
  <c r="B42" i="2" a="1"/>
  <c r="B42" i="2" s="1"/>
  <c r="C42" i="2" s="1"/>
  <c r="D42" i="2"/>
  <c r="B43" i="2" a="1"/>
  <c r="B43" i="2" s="1"/>
  <c r="C43" i="2" s="1"/>
  <c r="D43" i="2"/>
  <c r="B44" i="2" a="1"/>
  <c r="B44" i="2" s="1"/>
  <c r="C44" i="2" s="1"/>
  <c r="D44" i="2"/>
  <c r="B45" i="2" a="1"/>
  <c r="B45" i="2" s="1"/>
  <c r="C45" i="2" s="1"/>
  <c r="D45" i="2"/>
  <c r="B46" i="2" a="1"/>
  <c r="B46" i="2" s="1"/>
  <c r="C46" i="2" s="1"/>
  <c r="D46" i="2"/>
  <c r="B47" i="2" a="1"/>
  <c r="B47" i="2" s="1"/>
  <c r="C47" i="2" s="1"/>
  <c r="D47" i="2"/>
  <c r="B48" i="2" a="1"/>
  <c r="B48" i="2" s="1"/>
  <c r="C48" i="2" s="1"/>
  <c r="D48" i="2"/>
  <c r="B49" i="2" a="1"/>
  <c r="B49" i="2" s="1"/>
  <c r="C49" i="2" s="1"/>
  <c r="D49" i="2"/>
  <c r="B50" i="2" a="1"/>
  <c r="B50" i="2" s="1"/>
  <c r="C50" i="2" s="1"/>
  <c r="D50" i="2"/>
  <c r="B51" i="2" a="1"/>
  <c r="B51" i="2" s="1"/>
  <c r="C51" i="2" s="1"/>
  <c r="D51" i="2"/>
  <c r="B52" i="2" a="1"/>
  <c r="B52" i="2" s="1"/>
  <c r="C52" i="2" s="1"/>
  <c r="D52" i="2"/>
  <c r="B53" i="2" a="1"/>
  <c r="B53" i="2" s="1"/>
  <c r="C53" i="2" s="1"/>
  <c r="D53" i="2"/>
  <c r="B54" i="2" a="1"/>
  <c r="B54" i="2" s="1"/>
  <c r="C54" i="2" s="1"/>
  <c r="D54" i="2"/>
  <c r="B55" i="2" a="1"/>
  <c r="B55" i="2" s="1"/>
  <c r="C55" i="2" s="1"/>
  <c r="D55" i="2"/>
  <c r="B56" i="2" a="1"/>
  <c r="B56" i="2" s="1"/>
  <c r="C56" i="2" s="1"/>
  <c r="D56" i="2"/>
  <c r="B57" i="2" a="1"/>
  <c r="B57" i="2" s="1"/>
  <c r="C57" i="2" s="1"/>
  <c r="D57" i="2"/>
  <c r="B58" i="2" a="1"/>
  <c r="B58" i="2" s="1"/>
  <c r="C58" i="2" s="1"/>
  <c r="D58" i="2"/>
  <c r="B59" i="2" a="1"/>
  <c r="B59" i="2" s="1"/>
  <c r="C59" i="2" s="1"/>
  <c r="D59" i="2"/>
  <c r="B60" i="2" a="1"/>
  <c r="B60" i="2" s="1"/>
  <c r="C60" i="2" s="1"/>
  <c r="D60" i="2"/>
  <c r="B61" i="2" a="1"/>
  <c r="B61" i="2" s="1"/>
  <c r="C61" i="2" s="1"/>
  <c r="D61" i="2"/>
  <c r="B62" i="2" a="1"/>
  <c r="B62" i="2" s="1"/>
  <c r="C62" i="2" s="1"/>
  <c r="D62" i="2"/>
  <c r="B63" i="2" a="1"/>
  <c r="B63" i="2" s="1"/>
  <c r="C63" i="2" s="1"/>
  <c r="D63" i="2"/>
  <c r="B64" i="2" a="1"/>
  <c r="B64" i="2" s="1"/>
  <c r="C64" i="2" s="1"/>
  <c r="D64" i="2"/>
  <c r="B65" i="2" a="1"/>
  <c r="B65" i="2" s="1"/>
  <c r="C65" i="2" s="1"/>
  <c r="D65" i="2"/>
  <c r="B66" i="2" a="1"/>
  <c r="B66" i="2" s="1"/>
  <c r="C66" i="2" s="1"/>
  <c r="D66" i="2"/>
  <c r="B67" i="2" a="1"/>
  <c r="B67" i="2" s="1"/>
  <c r="C67" i="2" s="1"/>
  <c r="D67" i="2"/>
  <c r="B68" i="2" a="1"/>
  <c r="B68" i="2" s="1"/>
  <c r="C68" i="2" s="1"/>
  <c r="D68" i="2"/>
  <c r="B69" i="2" a="1"/>
  <c r="B69" i="2" s="1"/>
  <c r="C69" i="2" s="1"/>
  <c r="D69" i="2"/>
  <c r="B70" i="2" a="1"/>
  <c r="B70" i="2" s="1"/>
  <c r="C70" i="2" s="1"/>
  <c r="D70" i="2"/>
  <c r="B71" i="2" a="1"/>
  <c r="B71" i="2" s="1"/>
  <c r="C71" i="2" s="1"/>
  <c r="D71" i="2"/>
  <c r="B72" i="2" a="1"/>
  <c r="B72" i="2" s="1"/>
  <c r="C72" i="2" s="1"/>
  <c r="D72" i="2"/>
  <c r="B73" i="2" a="1"/>
  <c r="B73" i="2" s="1"/>
  <c r="C73" i="2" s="1"/>
  <c r="D73" i="2"/>
  <c r="B74" i="2" a="1"/>
  <c r="B74" i="2" s="1"/>
  <c r="C74" i="2" s="1"/>
  <c r="D74" i="2"/>
  <c r="B75" i="2" a="1"/>
  <c r="B75" i="2" s="1"/>
  <c r="C75" i="2" s="1"/>
  <c r="D75" i="2"/>
  <c r="B76" i="2" a="1"/>
  <c r="B76" i="2" s="1"/>
  <c r="C76" i="2" s="1"/>
  <c r="D76" i="2"/>
  <c r="B77" i="2" a="1"/>
  <c r="B77" i="2" s="1"/>
  <c r="C77" i="2" s="1"/>
  <c r="D77" i="2"/>
  <c r="B78" i="2" a="1"/>
  <c r="B78" i="2" s="1"/>
  <c r="C78" i="2" s="1"/>
  <c r="D78" i="2"/>
  <c r="B79" i="2" a="1"/>
  <c r="B79" i="2" s="1"/>
  <c r="C79" i="2" s="1"/>
  <c r="D79" i="2"/>
  <c r="B80" i="2" a="1"/>
  <c r="B80" i="2" s="1"/>
  <c r="C80" i="2" s="1"/>
  <c r="D80" i="2"/>
  <c r="B81" i="2" a="1"/>
  <c r="B81" i="2" s="1"/>
  <c r="C81" i="2" s="1"/>
  <c r="D81" i="2"/>
  <c r="B82" i="2" a="1"/>
  <c r="B82" i="2" s="1"/>
  <c r="C82" i="2" s="1"/>
  <c r="D82" i="2"/>
  <c r="B83" i="2" a="1"/>
  <c r="B83" i="2" s="1"/>
  <c r="C83" i="2" s="1"/>
  <c r="D83" i="2"/>
  <c r="B84" i="2" a="1"/>
  <c r="B84" i="2" s="1"/>
  <c r="C84" i="2" s="1"/>
  <c r="D84" i="2"/>
  <c r="B85" i="2" a="1"/>
  <c r="B85" i="2" s="1"/>
  <c r="C85" i="2" s="1"/>
  <c r="D85" i="2"/>
  <c r="B86" i="2" a="1"/>
  <c r="B86" i="2" s="1"/>
  <c r="C86" i="2" s="1"/>
  <c r="D86" i="2"/>
  <c r="B87" i="2" a="1"/>
  <c r="B87" i="2" s="1"/>
  <c r="C87" i="2" s="1"/>
  <c r="D87" i="2"/>
  <c r="B88" i="2" a="1"/>
  <c r="B88" i="2" s="1"/>
  <c r="C88" i="2" s="1"/>
  <c r="D88" i="2"/>
  <c r="B89" i="2" a="1"/>
  <c r="B89" i="2" s="1"/>
  <c r="C89" i="2" s="1"/>
  <c r="D89" i="2"/>
  <c r="B90" i="2" a="1"/>
  <c r="B90" i="2" s="1"/>
  <c r="C90" i="2" s="1"/>
  <c r="D90" i="2"/>
  <c r="B91" i="2" a="1"/>
  <c r="B91" i="2" s="1"/>
  <c r="C91" i="2" s="1"/>
  <c r="D91" i="2"/>
  <c r="B92" i="2" a="1"/>
  <c r="B92" i="2" s="1"/>
  <c r="C92" i="2" s="1"/>
  <c r="D92" i="2"/>
  <c r="B93" i="2" a="1"/>
  <c r="B93" i="2" s="1"/>
  <c r="C93" i="2" s="1"/>
  <c r="D93" i="2"/>
  <c r="B94" i="2" a="1"/>
  <c r="B94" i="2" s="1"/>
  <c r="C94" i="2" s="1"/>
  <c r="D94" i="2"/>
  <c r="B95" i="2" a="1"/>
  <c r="B95" i="2" s="1"/>
  <c r="C95" i="2" s="1"/>
  <c r="D95" i="2"/>
  <c r="B96" i="2" a="1"/>
  <c r="B96" i="2" s="1"/>
  <c r="C96" i="2" s="1"/>
  <c r="D96" i="2"/>
  <c r="B97" i="2" a="1"/>
  <c r="B97" i="2" s="1"/>
  <c r="C97" i="2" s="1"/>
  <c r="D97" i="2"/>
  <c r="B98" i="2" a="1"/>
  <c r="B98" i="2" s="1"/>
  <c r="C98" i="2" s="1"/>
  <c r="D98" i="2"/>
  <c r="B99" i="2" a="1"/>
  <c r="B99" i="2" s="1"/>
  <c r="C99" i="2" s="1"/>
  <c r="D99" i="2"/>
  <c r="B100" i="2" a="1"/>
  <c r="B100" i="2" s="1"/>
  <c r="C100" i="2" s="1"/>
  <c r="D100" i="2"/>
  <c r="B101" i="2" a="1"/>
  <c r="B101" i="2" s="1"/>
  <c r="C101" i="2" s="1"/>
  <c r="D101" i="2"/>
  <c r="K3" i="2"/>
  <c r="M3" i="2"/>
  <c r="K4" i="2"/>
  <c r="M4" i="2"/>
  <c r="K5" i="2"/>
  <c r="M5" i="2"/>
  <c r="K6" i="2"/>
  <c r="M6" i="2"/>
  <c r="K7" i="2"/>
  <c r="M7" i="2"/>
  <c r="K8" i="2"/>
  <c r="M8" i="2"/>
  <c r="K9" i="2"/>
  <c r="M9" i="2"/>
  <c r="K10" i="2"/>
  <c r="M10" i="2"/>
  <c r="K11" i="2"/>
  <c r="M11" i="2"/>
  <c r="K12" i="2"/>
  <c r="M12" i="2"/>
  <c r="K13" i="2"/>
  <c r="M13" i="2"/>
  <c r="K14" i="2"/>
  <c r="M14" i="2"/>
  <c r="K15" i="2"/>
  <c r="M15" i="2"/>
  <c r="K16" i="2"/>
  <c r="M16" i="2"/>
  <c r="K17" i="2"/>
  <c r="M17" i="2"/>
  <c r="K18" i="2"/>
  <c r="M18" i="2"/>
  <c r="K19" i="2"/>
  <c r="M19" i="2"/>
  <c r="K20" i="2"/>
  <c r="M20" i="2"/>
  <c r="K21" i="2"/>
  <c r="M21" i="2"/>
  <c r="K22" i="2"/>
  <c r="M22" i="2"/>
  <c r="K23" i="2"/>
  <c r="M23" i="2"/>
  <c r="K24" i="2"/>
  <c r="M24" i="2"/>
  <c r="K25" i="2"/>
  <c r="M25" i="2"/>
  <c r="K26" i="2"/>
  <c r="M26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B3" i="2" a="1"/>
  <c r="B3" i="2" s="1"/>
  <c r="C3" i="2" s="1"/>
  <c r="B4" i="2" a="1"/>
  <c r="B4" i="2" s="1"/>
  <c r="C4" i="2" s="1"/>
  <c r="B5" i="2" a="1"/>
  <c r="B5" i="2" s="1"/>
  <c r="C5" i="2" s="1"/>
  <c r="B6" i="2" a="1"/>
  <c r="B6" i="2" s="1"/>
  <c r="C6" i="2" s="1"/>
  <c r="B7" i="2" a="1"/>
  <c r="B7" i="2" s="1"/>
  <c r="C7" i="2" s="1"/>
  <c r="B8" i="2" a="1"/>
  <c r="B8" i="2" s="1"/>
  <c r="C8" i="2" s="1"/>
  <c r="B9" i="2" a="1"/>
  <c r="B9" i="2" s="1"/>
  <c r="C9" i="2" s="1"/>
  <c r="B10" i="2" a="1"/>
  <c r="B10" i="2" s="1"/>
  <c r="C10" i="2" s="1"/>
  <c r="B11" i="2" a="1"/>
  <c r="B11" i="2" s="1"/>
  <c r="C11" i="2" s="1"/>
  <c r="B12" i="2" a="1"/>
  <c r="B12" i="2" s="1"/>
  <c r="C12" i="2" s="1"/>
  <c r="B13" i="2" a="1"/>
  <c r="B13" i="2" s="1"/>
  <c r="C13" i="2" s="1"/>
  <c r="B14" i="2" a="1"/>
  <c r="B14" i="2" s="1"/>
  <c r="C14" i="2" s="1"/>
  <c r="B15" i="2" a="1"/>
  <c r="B15" i="2" s="1"/>
  <c r="C15" i="2" s="1"/>
  <c r="B16" i="2" a="1"/>
  <c r="B16" i="2" s="1"/>
  <c r="C16" i="2" s="1"/>
  <c r="B17" i="2" a="1"/>
  <c r="B17" i="2" s="1"/>
  <c r="C17" i="2" s="1"/>
  <c r="B18" i="2" a="1"/>
  <c r="B18" i="2" s="1"/>
  <c r="C18" i="2" s="1"/>
  <c r="B19" i="2" a="1"/>
  <c r="B19" i="2" s="1"/>
  <c r="C19" i="2" s="1"/>
  <c r="B20" i="2" a="1"/>
  <c r="B20" i="2" s="1"/>
  <c r="C20" i="2" s="1"/>
  <c r="B21" i="2" a="1"/>
  <c r="B21" i="2" s="1"/>
  <c r="C21" i="2" s="1"/>
  <c r="B22" i="2" a="1"/>
  <c r="B22" i="2" s="1"/>
  <c r="C22" i="2" s="1"/>
  <c r="B23" i="2" a="1"/>
  <c r="B23" i="2" s="1"/>
  <c r="C23" i="2" s="1"/>
  <c r="B24" i="2" a="1"/>
  <c r="B24" i="2" s="1"/>
  <c r="C24" i="2" s="1"/>
  <c r="B25" i="2" a="1"/>
  <c r="B25" i="2" s="1"/>
  <c r="C25" i="2" s="1"/>
  <c r="B26" i="2" a="1"/>
  <c r="B26" i="2" s="1"/>
  <c r="C26" i="2" s="1"/>
  <c r="B2" i="2" a="1"/>
  <c r="B2" i="2" s="1"/>
  <c r="C2" i="2" s="1"/>
  <c r="K2" i="2"/>
  <c r="M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<sst xmlns="http://schemas.openxmlformats.org/spreadsheetml/2006/main" count="936" uniqueCount="638">
  <si>
    <t>Field Name</t>
  </si>
  <si>
    <t>Description</t>
  </si>
  <si>
    <t>Data Type and Anonymisation Approach</t>
  </si>
  <si>
    <t>Notes</t>
  </si>
  <si>
    <t>FuelType</t>
  </si>
  <si>
    <t>Gas / Electricity</t>
  </si>
  <si>
    <t>Not Personal Identifiable Data - no anonymisation required</t>
  </si>
  <si>
    <t>MessageType</t>
  </si>
  <si>
    <t xml:space="preserve">Message Code / SRV Title / Alert Title, eg 2.2 / 810E (see below) </t>
  </si>
  <si>
    <t>MessageType_Description</t>
  </si>
  <si>
    <t>Short description of Message Code (see below)</t>
  </si>
  <si>
    <t>MessageDateTime</t>
  </si>
  <si>
    <t>DateTime of message - after offset applied</t>
  </si>
  <si>
    <t>PID - Behavioural Data - Anonymised through Peturbation</t>
  </si>
  <si>
    <t>Time "fuzzed" by HANID - each instance of a HANID will have the same offset, other HANID's will have a different offset amount</t>
  </si>
  <si>
    <t>CensusOutputArea</t>
  </si>
  <si>
    <t>Aggregation of geographic area of between 40 and 250 households</t>
  </si>
  <si>
    <t>PID - Location Data - Anonymised through Aggregation</t>
  </si>
  <si>
    <t>Number of devices in area need to meet a threshold, if not then the data will be hidden</t>
  </si>
  <si>
    <t>LowerLayerSuperOutputArea</t>
  </si>
  <si>
    <t>Aggregation of geographic area of between 400 and 1200 households</t>
  </si>
  <si>
    <t>MiddleLayerSuperOutputArea</t>
  </si>
  <si>
    <t>Aggregation of geographic area of between 2000 and 6000 households</t>
  </si>
  <si>
    <t>Postcode_Dist</t>
  </si>
  <si>
    <t>Aggregation of geographic area - the first half of the postcode for that location</t>
  </si>
  <si>
    <t>Postcode_Area</t>
  </si>
  <si>
    <t>Aggregation of geographic area - the first letters of the postcode for that location</t>
  </si>
  <si>
    <t>GeographicArea_Description</t>
  </si>
  <si>
    <t>Text description of larger geographic area, e.g. Manchester, Norfolk</t>
  </si>
  <si>
    <t>DeviceID</t>
  </si>
  <si>
    <t>Anonymised Device ID</t>
  </si>
  <si>
    <t>PID - Device Specific Data - Anonymisation through Random Number replacement</t>
  </si>
  <si>
    <t>A randomised alphanumeric representation where the same number will refer to the same device, key is not to be kept and has no relation to other datasets</t>
  </si>
  <si>
    <t>Generation</t>
  </si>
  <si>
    <t>Whether a Device is SMETS1 or SMETS2</t>
  </si>
  <si>
    <t>Some values are likely to be NULL as data has not been recorded</t>
  </si>
  <si>
    <t>HANID</t>
  </si>
  <si>
    <t xml:space="preserve">Anonymised Home Area Network ID </t>
  </si>
  <si>
    <t>Message Type</t>
  </si>
  <si>
    <t>Service Reference Variant / Alert Code</t>
  </si>
  <si>
    <t>Source</t>
  </si>
  <si>
    <t>N/A</t>
  </si>
  <si>
    <t>2011 Census Output Area Classification</t>
  </si>
  <si>
    <t>Office for National Statistics - Postcode Lookup 2021 Census Edition</t>
  </si>
  <si>
    <t>Service Reference Varient</t>
  </si>
  <si>
    <t>Update Meter Balance</t>
  </si>
  <si>
    <t>DCC User Gateway Interface Design Specification</t>
  </si>
  <si>
    <t>Update Payment Mode</t>
  </si>
  <si>
    <t>Update Prepay Configuration</t>
  </si>
  <si>
    <t>Top Up Device</t>
  </si>
  <si>
    <t>Update Debt</t>
  </si>
  <si>
    <t>Activate Emergency Credit</t>
  </si>
  <si>
    <t>Read Prepayment Configuration</t>
  </si>
  <si>
    <t>Read Prepayment Daily Read Log</t>
  </si>
  <si>
    <t>Read Meter Balance</t>
  </si>
  <si>
    <t>Read Instantaneous Prepay Values</t>
  </si>
  <si>
    <t>4.4.2</t>
  </si>
  <si>
    <t>Retrieve Change Of Mode / Tariff Triggered Billing Data Log</t>
  </si>
  <si>
    <t>4.4.3</t>
  </si>
  <si>
    <t>Retrieve Billing Calendar Triggered Billing Data Log</t>
  </si>
  <si>
    <t>4.4.4</t>
  </si>
  <si>
    <t>Retrieve Billing Data Log (Payment Based Debt Payments)</t>
  </si>
  <si>
    <t>4.4.5</t>
  </si>
  <si>
    <t>Retrieve Billing Data Log (Prepayment Credits)</t>
  </si>
  <si>
    <t>6.2.9</t>
  </si>
  <si>
    <t>Read Device Configuration (Payment Mode)</t>
  </si>
  <si>
    <t>Alert</t>
  </si>
  <si>
    <t>0x810D </t>
  </si>
  <si>
    <t>Combined Credit Below Low Credit Threshold (prepayment mode) </t>
  </si>
  <si>
    <t>0x810E </t>
  </si>
  <si>
    <t>Credit Added Locally </t>
  </si>
  <si>
    <t>0x8119 </t>
  </si>
  <si>
    <t>Emergency Credit Has Become Available (prepayment mode) </t>
  </si>
  <si>
    <t>0x8168 </t>
  </si>
  <si>
    <t>Supply Disabled then Armed - Activate Emergency Credit triggered </t>
  </si>
  <si>
    <t>0x81AA </t>
  </si>
  <si>
    <t>Emergency Credit Exhausted </t>
  </si>
  <si>
    <t>0x81AB </t>
  </si>
  <si>
    <t>Emergency Credit Activated </t>
  </si>
  <si>
    <t>0x8F0F</t>
  </si>
  <si>
    <t>Credit Below Disablement Threshold (prepayment mode)</t>
  </si>
  <si>
    <t>Great Britain Companion Specification (GBCS)</t>
  </si>
  <si>
    <t>0x8F83</t>
  </si>
  <si>
    <t>Disablement of Supply due to insufficient credit has been suspended</t>
  </si>
  <si>
    <t>Summary </t>
  </si>
  <si>
    <t>Further details on data category</t>
  </si>
  <si>
    <t>Data source</t>
  </si>
  <si>
    <t>Data classification </t>
  </si>
  <si>
    <t>Data controller</t>
  </si>
  <si>
    <t>To enable a DCC Service User to send a command to a meter at a specified ESME/GSME to adjust the amount of money in currency units accounted for by the Smart Meter.</t>
  </si>
  <si>
    <t>DCC technical operations data platform</t>
  </si>
  <si>
    <t>Energy Supplier</t>
  </si>
  <si>
    <t>To enable a DCC Service User to send a command to a ESME or GSME to set the payment mode to either Prepayment Mode or Credit Mode such that the meter can update its configuration.</t>
  </si>
  <si>
    <t>To enable a DCC Service User to update the prepayment configuration on a specified meter.</t>
  </si>
  <si>
    <t>To enable a DCC Service User to add prepayment credit, via a UTRN to be applied, to a specified ESME or GSME to top up the meter balance.</t>
  </si>
  <si>
    <t>To enable a DCC Service User to manage a consumers debt by updating debt settings and values on a specified ESME or GSME.</t>
  </si>
  <si>
    <t>To allow a DCC Service User to remotely activate the Emergency Credit on an installed meter that is operating in prepayment mode and where Emergency Credit is available.</t>
  </si>
  <si>
    <t>To enable a DCC Service user to determine the prepayment specific configuration data that has been set on a smart meter. NB This Service request provides response for the configuration settings of the prepayment, rather than register values which may be retrieved using Service Request 4.3 (see section 4.3)</t>
  </si>
  <si>
    <t>To enable a DCC Service User to obtain a Daily Read Log entry from an ESME, GPF/GSME for a specified date-time period.</t>
  </si>
  <si>
    <t>To enable a DCC Service User to read the Balance of an ESME or a GSME operating in Credit or Prepayment Mode</t>
  </si>
  <si>
    <t>To enable a DCC Service User to read instantaneous prepayment register values on an Electricity Smart Meter or Gas Smart Meter.</t>
  </si>
  <si>
    <t>To enable a DCC Service User to read a data set stored in the Billing Data Log (Change of Mode or Tariff Triggered) of an Electricity Smart Meter or Gas Proxy Function / Smart Meter on an ad-hoc basis for a specified date range.</t>
  </si>
  <si>
    <t>To enable a DCC Service User to read a data set stored in the Billing Data Log (Billing Calendar Triggered) of an Electricity Smart Meter or Gas Proxy Function / Smart Meter on an ad-hoc basis for a specified date range.</t>
  </si>
  <si>
    <t>To enable a DCC Service User to read a data set stored in the Billing Data Log (Payment Based Debt Payments) of an Electricity Smart Meter / Gas Proxy Function / Gas Smart Meter on an ad-hoc basis for a specified date range.</t>
  </si>
  <si>
    <t>To enable a DCC Service User to read a data set stored in the Billing Data Log (Prepayment Credits) of an Electricity Smart Meter / Gas Proxy Function / Gas Smart Meter on an ad-hoc basis for a specified date range.</t>
  </si>
  <si>
    <t>This Service Request enables an authorised DCC Service User to read the configuration Payment Mode data values that are currently held on a Device.</t>
  </si>
  <si>
    <t>Alert to show that the combined amount of credit available to this meter is belo the low credit threshold</t>
  </si>
  <si>
    <t>Alert to show that credit has been added locally to this meter (SMETS2 only)</t>
  </si>
  <si>
    <t>Alert to show that emergency credit is now available for selection</t>
  </si>
  <si>
    <t>Alert to show that the meter had been disabled but has now resumed function, using emergency credit</t>
  </si>
  <si>
    <t>Alert to show that customer has used all of the available emergency credit</t>
  </si>
  <si>
    <t>Alert to show that meter is now using emergency credit</t>
  </si>
  <si>
    <t>Alert to show that the remaining credit is less than the amount at which the meter would normally be disabled</t>
  </si>
  <si>
    <t>Alert to show that the meter is set to NOT disable supply when credit runs out</t>
  </si>
  <si>
    <t xml:space="preserve">DeviceID (Random generated) </t>
  </si>
  <si>
    <t>HANID (Random generated)</t>
  </si>
  <si>
    <t>E00135639</t>
  </si>
  <si>
    <t>E01026688</t>
  </si>
  <si>
    <t>E02005557</t>
  </si>
  <si>
    <t>PE30</t>
  </si>
  <si>
    <t>PE</t>
  </si>
  <si>
    <t>Chelmsford</t>
  </si>
  <si>
    <t>E00053551</t>
  </si>
  <si>
    <t>E01010610</t>
  </si>
  <si>
    <t>E02002228</t>
  </si>
  <si>
    <t>BD4</t>
  </si>
  <si>
    <t>BD</t>
  </si>
  <si>
    <t>Epping Forest</t>
  </si>
  <si>
    <t>E00076206</t>
  </si>
  <si>
    <t>E01015081</t>
  </si>
  <si>
    <t>E02003128</t>
  </si>
  <si>
    <t>PL5</t>
  </si>
  <si>
    <t>PL</t>
  </si>
  <si>
    <t>Basildon</t>
  </si>
  <si>
    <t>E00076018</t>
  </si>
  <si>
    <t>E01015043</t>
  </si>
  <si>
    <t>E02003147</t>
  </si>
  <si>
    <t>PL2</t>
  </si>
  <si>
    <t>Brentwood</t>
  </si>
  <si>
    <t>E00139582</t>
  </si>
  <si>
    <t>E01027426</t>
  </si>
  <si>
    <t>E02005712</t>
  </si>
  <si>
    <t>NE24</t>
  </si>
  <si>
    <t>NE</t>
  </si>
  <si>
    <t>Thurrock</t>
  </si>
  <si>
    <t>E00104917</t>
  </si>
  <si>
    <t>E01020677</t>
  </si>
  <si>
    <t>E02004300</t>
  </si>
  <si>
    <t>DH9</t>
  </si>
  <si>
    <t>DH</t>
  </si>
  <si>
    <t>Havering</t>
  </si>
  <si>
    <t>E00051191</t>
  </si>
  <si>
    <t>E01010131</t>
  </si>
  <si>
    <t>E02002088</t>
  </si>
  <si>
    <t>B37</t>
  </si>
  <si>
    <t>B</t>
  </si>
  <si>
    <t>Harlow</t>
  </si>
  <si>
    <t>E00063494</t>
  </si>
  <si>
    <t>E01012596</t>
  </si>
  <si>
    <t>E02002623</t>
  </si>
  <si>
    <t>BB2</t>
  </si>
  <si>
    <t>BB</t>
  </si>
  <si>
    <t>Camden</t>
  </si>
  <si>
    <t>E00105330</t>
  </si>
  <si>
    <t>E01020758</t>
  </si>
  <si>
    <t>E02004325</t>
  </si>
  <si>
    <t>SR8</t>
  </si>
  <si>
    <t>SR</t>
  </si>
  <si>
    <t>Colchester</t>
  </si>
  <si>
    <t>E00042961</t>
  </si>
  <si>
    <t>E01008461</t>
  </si>
  <si>
    <t>E02001758</t>
  </si>
  <si>
    <t>NE28</t>
  </si>
  <si>
    <t>Tendring</t>
  </si>
  <si>
    <t>E00104642</t>
  </si>
  <si>
    <t>E01020624</t>
  </si>
  <si>
    <t>E02004302</t>
  </si>
  <si>
    <t>Babergh</t>
  </si>
  <si>
    <t>E00035565</t>
  </si>
  <si>
    <t>E01007017</t>
  </si>
  <si>
    <t>E02001462</t>
  </si>
  <si>
    <t>L21</t>
  </si>
  <si>
    <t>L</t>
  </si>
  <si>
    <t>Sutton</t>
  </si>
  <si>
    <t>E00069932</t>
  </si>
  <si>
    <t>E01013864</t>
  </si>
  <si>
    <t>E02002881</t>
  </si>
  <si>
    <t>NG8</t>
  </si>
  <si>
    <t>NG</t>
  </si>
  <si>
    <t>Tandridge</t>
  </si>
  <si>
    <t>E00143252</t>
  </si>
  <si>
    <t>E01028112</t>
  </si>
  <si>
    <t>E02005851</t>
  </si>
  <si>
    <t>NG16</t>
  </si>
  <si>
    <t>Reigate and Banstead</t>
  </si>
  <si>
    <t>E00138607</t>
  </si>
  <si>
    <t>E01027246</t>
  </si>
  <si>
    <t>E02005654</t>
  </si>
  <si>
    <t>NN3</t>
  </si>
  <si>
    <t>NN</t>
  </si>
  <si>
    <t>Merton</t>
  </si>
  <si>
    <t>E00050570</t>
  </si>
  <si>
    <t>E01009996</t>
  </si>
  <si>
    <t>E02002052</t>
  </si>
  <si>
    <t>B71</t>
  </si>
  <si>
    <t>Canterbury</t>
  </si>
  <si>
    <t>E00024612</t>
  </si>
  <si>
    <t>E01004861</t>
  </si>
  <si>
    <t>E02001016</t>
  </si>
  <si>
    <t>BL4</t>
  </si>
  <si>
    <t>BL</t>
  </si>
  <si>
    <t>Thanet</t>
  </si>
  <si>
    <t>E00060656</t>
  </si>
  <si>
    <t>E01033469</t>
  </si>
  <si>
    <t>E02002501</t>
  </si>
  <si>
    <t>TS4</t>
  </si>
  <si>
    <t>TS</t>
  </si>
  <si>
    <t>Dover</t>
  </si>
  <si>
    <t>E00072516</t>
  </si>
  <si>
    <t>E01014361</t>
  </si>
  <si>
    <t>E02002955</t>
  </si>
  <si>
    <t>ST6</t>
  </si>
  <si>
    <t>ST</t>
  </si>
  <si>
    <t>Folkestone and Hythe</t>
  </si>
  <si>
    <t>E00048157</t>
  </si>
  <si>
    <t>E01009512</t>
  </si>
  <si>
    <t>E02001888</t>
  </si>
  <si>
    <t>B33</t>
  </si>
  <si>
    <t>Swale</t>
  </si>
  <si>
    <t>E00047198</t>
  </si>
  <si>
    <t>E01009307</t>
  </si>
  <si>
    <t>E02001871</t>
  </si>
  <si>
    <t>B34</t>
  </si>
  <si>
    <t>Ashford</t>
  </si>
  <si>
    <t>E00060273</t>
  </si>
  <si>
    <t>E01011953</t>
  </si>
  <si>
    <t>E02002484</t>
  </si>
  <si>
    <t>TS24</t>
  </si>
  <si>
    <t>Coventry</t>
  </si>
  <si>
    <t>E00127850</t>
  </si>
  <si>
    <t>E01025189</t>
  </si>
  <si>
    <t>E02005249</t>
  </si>
  <si>
    <t>BB9</t>
  </si>
  <si>
    <t>Nuneaton and Bedworth</t>
  </si>
  <si>
    <t>E00139047</t>
  </si>
  <si>
    <t>E01027334</t>
  </si>
  <si>
    <t>E02005693</t>
  </si>
  <si>
    <t>NN8</t>
  </si>
  <si>
    <t>Hinckley and Bosworth</t>
  </si>
  <si>
    <t>E00124916</t>
  </si>
  <si>
    <t>E01024614</t>
  </si>
  <si>
    <t>E02005116</t>
  </si>
  <si>
    <t>ME12</t>
  </si>
  <si>
    <t>ME</t>
  </si>
  <si>
    <t>Rugby</t>
  </si>
  <si>
    <t>E00059199</t>
  </si>
  <si>
    <t>E01011745</t>
  </si>
  <si>
    <t>E02002438</t>
  </si>
  <si>
    <t>WF10</t>
  </si>
  <si>
    <t>WF</t>
  </si>
  <si>
    <t>West Northamptonshire</t>
  </si>
  <si>
    <t>E00044257</t>
  </si>
  <si>
    <t>E01008714</t>
  </si>
  <si>
    <t>E02001824</t>
  </si>
  <si>
    <t>DH5</t>
  </si>
  <si>
    <t>Staffordshire Moorlands</t>
  </si>
  <si>
    <t>E00096749</t>
  </si>
  <si>
    <t>E01019143</t>
  </si>
  <si>
    <t>E02003984</t>
  </si>
  <si>
    <t>LA14</t>
  </si>
  <si>
    <t>LA</t>
  </si>
  <si>
    <t>Newcastle-under-Lyme</t>
  </si>
  <si>
    <t>W00007695</t>
  </si>
  <si>
    <t>W01001474</t>
  </si>
  <si>
    <t>W02000316</t>
  </si>
  <si>
    <t>NP22</t>
  </si>
  <si>
    <t>NP</t>
  </si>
  <si>
    <t>Shropshire</t>
  </si>
  <si>
    <t>E00104651</t>
  </si>
  <si>
    <t>Bexley</t>
  </si>
  <si>
    <t>E00043199</t>
  </si>
  <si>
    <t>E01008509</t>
  </si>
  <si>
    <t>E02001763</t>
  </si>
  <si>
    <t>Gravesham</t>
  </si>
  <si>
    <t>E00060624</t>
  </si>
  <si>
    <t>E01012021</t>
  </si>
  <si>
    <t>E02002506</t>
  </si>
  <si>
    <t>Tonbridge and Malling</t>
  </si>
  <si>
    <t>E00071407</t>
  </si>
  <si>
    <t>E01014142</t>
  </si>
  <si>
    <t>E02002936</t>
  </si>
  <si>
    <t>TF1</t>
  </si>
  <si>
    <t>TF</t>
  </si>
  <si>
    <t>Dundee City</t>
  </si>
  <si>
    <t>E00033135</t>
  </si>
  <si>
    <t>E01006545</t>
  </si>
  <si>
    <t>E02001365</t>
  </si>
  <si>
    <t>L4</t>
  </si>
  <si>
    <t>Perth and Kinross</t>
  </si>
  <si>
    <t>E00024656</t>
  </si>
  <si>
    <t>E01004869</t>
  </si>
  <si>
    <t>E02000998</t>
  </si>
  <si>
    <t>BL1</t>
  </si>
  <si>
    <t>Fife</t>
  </si>
  <si>
    <t>E00062164</t>
  </si>
  <si>
    <t>E01012327</t>
  </si>
  <si>
    <t>E02002567</t>
  </si>
  <si>
    <t>DL1</t>
  </si>
  <si>
    <t>DL</t>
  </si>
  <si>
    <t>Derby</t>
  </si>
  <si>
    <t>E00066627</t>
  </si>
  <si>
    <t>E01013209</t>
  </si>
  <si>
    <t>E02002744</t>
  </si>
  <si>
    <t>DN33</t>
  </si>
  <si>
    <t>DN</t>
  </si>
  <si>
    <t>East Staffordshire</t>
  </si>
  <si>
    <t>E00127946</t>
  </si>
  <si>
    <t>E01025208</t>
  </si>
  <si>
    <t>E02005243</t>
  </si>
  <si>
    <t>BB8</t>
  </si>
  <si>
    <t>South Derbyshire</t>
  </si>
  <si>
    <t>E00061856</t>
  </si>
  <si>
    <t>E01012266</t>
  </si>
  <si>
    <t>E02002548</t>
  </si>
  <si>
    <t>TS20</t>
  </si>
  <si>
    <t>Bolsover</t>
  </si>
  <si>
    <t>E00084326</t>
  </si>
  <si>
    <t>E01033498</t>
  </si>
  <si>
    <t>E02003481</t>
  </si>
  <si>
    <t>MK1</t>
  </si>
  <si>
    <t>MK</t>
  </si>
  <si>
    <t>Erewash</t>
  </si>
  <si>
    <t>E00037824</t>
  </si>
  <si>
    <t>E01007459</t>
  </si>
  <si>
    <t>E02001529</t>
  </si>
  <si>
    <t>S70</t>
  </si>
  <si>
    <t>S</t>
  </si>
  <si>
    <t>Amber Valley</t>
  </si>
  <si>
    <t>E00068301</t>
  </si>
  <si>
    <t>E01013522</t>
  </si>
  <si>
    <t>E02002803</t>
  </si>
  <si>
    <t>DE1</t>
  </si>
  <si>
    <t>DE</t>
  </si>
  <si>
    <t>Derbyshire Dales</t>
  </si>
  <si>
    <t>S00105282</t>
  </si>
  <si>
    <t>S01008476</t>
  </si>
  <si>
    <t>S02001587</t>
  </si>
  <si>
    <t>EH11</t>
  </si>
  <si>
    <t>EH</t>
  </si>
  <si>
    <t>North East Derbyshire</t>
  </si>
  <si>
    <t>E00154353</t>
  </si>
  <si>
    <t>E01030261</t>
  </si>
  <si>
    <t>E02006303</t>
  </si>
  <si>
    <t>NR32</t>
  </si>
  <si>
    <t>NR</t>
  </si>
  <si>
    <t>Ashfield</t>
  </si>
  <si>
    <t>E00043070</t>
  </si>
  <si>
    <t>E01008489</t>
  </si>
  <si>
    <t>E02001752</t>
  </si>
  <si>
    <t>NE29</t>
  </si>
  <si>
    <t>Rushcliffe</t>
  </si>
  <si>
    <t>E00105502</t>
  </si>
  <si>
    <t>E01020788</t>
  </si>
  <si>
    <t>E02004331</t>
  </si>
  <si>
    <t>DH6</t>
  </si>
  <si>
    <t>Broxtowe</t>
  </si>
  <si>
    <t>S00103704</t>
  </si>
  <si>
    <t>S01008934</t>
  </si>
  <si>
    <t>S02001671</t>
  </si>
  <si>
    <t>EH4</t>
  </si>
  <si>
    <t>South Lanarkshire</t>
  </si>
  <si>
    <t>E00046295</t>
  </si>
  <si>
    <t>E01009124</t>
  </si>
  <si>
    <t>E02001848</t>
  </si>
  <si>
    <t>B23</t>
  </si>
  <si>
    <t>Scottish Borders</t>
  </si>
  <si>
    <t>E00039072</t>
  </si>
  <si>
    <t>E01007715</t>
  </si>
  <si>
    <t>E02001593</t>
  </si>
  <si>
    <t>S61</t>
  </si>
  <si>
    <t>South Ayrshire</t>
  </si>
  <si>
    <t>E00105370</t>
  </si>
  <si>
    <t>E01020764</t>
  </si>
  <si>
    <t>E02004327</t>
  </si>
  <si>
    <t>County Durham</t>
  </si>
  <si>
    <t>E00042136</t>
  </si>
  <si>
    <t>E01008304</t>
  </si>
  <si>
    <t>E02001733</t>
  </si>
  <si>
    <t>NE6</t>
  </si>
  <si>
    <t>Gateshead</t>
  </si>
  <si>
    <t>E00049300</t>
  </si>
  <si>
    <t>E01009741</t>
  </si>
  <si>
    <t>E02002021</t>
  </si>
  <si>
    <t>DY5</t>
  </si>
  <si>
    <t>DY</t>
  </si>
  <si>
    <t>Sunderland</t>
  </si>
  <si>
    <t>E00032710</t>
  </si>
  <si>
    <t>E01006455</t>
  </si>
  <si>
    <t>E02001330</t>
  </si>
  <si>
    <t>L32</t>
  </si>
  <si>
    <t>Darlington</t>
  </si>
  <si>
    <t>E00068095</t>
  </si>
  <si>
    <t>E01013486</t>
  </si>
  <si>
    <t>E02002813</t>
  </si>
  <si>
    <t>DE23</t>
  </si>
  <si>
    <t>Richmondshire</t>
  </si>
  <si>
    <t>E00051800</t>
  </si>
  <si>
    <t>E01010244</t>
  </si>
  <si>
    <t>E02002124</t>
  </si>
  <si>
    <t>WS9</t>
  </si>
  <si>
    <t>WS</t>
  </si>
  <si>
    <t>Hambleton</t>
  </si>
  <si>
    <t>E00104464</t>
  </si>
  <si>
    <t>E01020592</t>
  </si>
  <si>
    <t>E02004293</t>
  </si>
  <si>
    <t>DH2</t>
  </si>
  <si>
    <t>Stockton-on-Tees</t>
  </si>
  <si>
    <t>E00060714</t>
  </si>
  <si>
    <t>E01012040</t>
  </si>
  <si>
    <t>E02002498</t>
  </si>
  <si>
    <t>TS1</t>
  </si>
  <si>
    <t>Ryedale</t>
  </si>
  <si>
    <t>E00028758</t>
  </si>
  <si>
    <t>E01005681</t>
  </si>
  <si>
    <t>E02001180</t>
  </si>
  <si>
    <t>M6</t>
  </si>
  <si>
    <t>M</t>
  </si>
  <si>
    <t>Doncaster</t>
  </si>
  <si>
    <t>E00061620</t>
  </si>
  <si>
    <t>E01012217</t>
  </si>
  <si>
    <t>E02002550</t>
  </si>
  <si>
    <t>TS18</t>
  </si>
  <si>
    <t>North Lincolnshire</t>
  </si>
  <si>
    <t>E00036057</t>
  </si>
  <si>
    <t>E01007125</t>
  </si>
  <si>
    <t>E02001481</t>
  </si>
  <si>
    <t>CH43</t>
  </si>
  <si>
    <t>CH</t>
  </si>
  <si>
    <t>Bassetlaw</t>
  </si>
  <si>
    <t>E00126615</t>
  </si>
  <si>
    <t>E01024942</t>
  </si>
  <si>
    <t>E02005200</t>
  </si>
  <si>
    <t>PR7</t>
  </si>
  <si>
    <t>PR</t>
  </si>
  <si>
    <t>Rotherham</t>
  </si>
  <si>
    <t>S00109984</t>
  </si>
  <si>
    <t>S01009534</t>
  </si>
  <si>
    <t>S02001795</t>
  </si>
  <si>
    <t>KY1</t>
  </si>
  <si>
    <t>KY</t>
  </si>
  <si>
    <t>East Riding of Yorkshire</t>
  </si>
  <si>
    <t>E00051316</t>
  </si>
  <si>
    <t>E01010147</t>
  </si>
  <si>
    <t>E02002085</t>
  </si>
  <si>
    <t>Selby</t>
  </si>
  <si>
    <t>E00100249</t>
  </si>
  <si>
    <t>E01019808</t>
  </si>
  <si>
    <t>E02004113</t>
  </si>
  <si>
    <t>S42</t>
  </si>
  <si>
    <t>West Lindsey</t>
  </si>
  <si>
    <t>E00168228</t>
  </si>
  <si>
    <t>E01009952</t>
  </si>
  <si>
    <t>E02002077</t>
  </si>
  <si>
    <t>B64</t>
  </si>
  <si>
    <t>North East Lincolnshire</t>
  </si>
  <si>
    <t>E00060051</t>
  </si>
  <si>
    <t>E01011911</t>
  </si>
  <si>
    <t>E02002457</t>
  </si>
  <si>
    <t>WF1</t>
  </si>
  <si>
    <t>East Lindsey</t>
  </si>
  <si>
    <t>E00051908</t>
  </si>
  <si>
    <t>E01010274</t>
  </si>
  <si>
    <t>E02002130</t>
  </si>
  <si>
    <t>WS2</t>
  </si>
  <si>
    <t>Barnsley</t>
  </si>
  <si>
    <t>E00025666</t>
  </si>
  <si>
    <t>E01005070</t>
  </si>
  <si>
    <t>E02001095</t>
  </si>
  <si>
    <t>M23</t>
  </si>
  <si>
    <t>East Devon</t>
  </si>
  <si>
    <t>E00145326</t>
  </si>
  <si>
    <t>E01028524</t>
  </si>
  <si>
    <t>E02005949</t>
  </si>
  <si>
    <t>OX3</t>
  </si>
  <si>
    <t>OX</t>
  </si>
  <si>
    <t>Wyre Forest</t>
  </si>
  <si>
    <t>E00099491</t>
  </si>
  <si>
    <t>E01019663</t>
  </si>
  <si>
    <t>E02004078</t>
  </si>
  <si>
    <t>DE7</t>
  </si>
  <si>
    <t>South Staffordshire</t>
  </si>
  <si>
    <t>E00040250</t>
  </si>
  <si>
    <t>E01007944</t>
  </si>
  <si>
    <t>E02001632</t>
  </si>
  <si>
    <t>S4</t>
  </si>
  <si>
    <t>Malvern Hills</t>
  </si>
  <si>
    <t>E00060282</t>
  </si>
  <si>
    <t>Wolverhampton</t>
  </si>
  <si>
    <t>E00053768</t>
  </si>
  <si>
    <t>E01010650</t>
  </si>
  <si>
    <t>E02002209</t>
  </si>
  <si>
    <t>BD10</t>
  </si>
  <si>
    <t>Tower Hamlets</t>
  </si>
  <si>
    <t>E00043728</t>
  </si>
  <si>
    <t>E01008613</t>
  </si>
  <si>
    <t>E02001788</t>
  </si>
  <si>
    <t>NE35</t>
  </si>
  <si>
    <t>City of London</t>
  </si>
  <si>
    <t>E00034287</t>
  </si>
  <si>
    <t>E01006762</t>
  </si>
  <si>
    <t>E02001361</t>
  </si>
  <si>
    <t>L6</t>
  </si>
  <si>
    <t>Hackney</t>
  </si>
  <si>
    <t>E00132810</t>
  </si>
  <si>
    <t>E01026152</t>
  </si>
  <si>
    <t>E02005445</t>
  </si>
  <si>
    <t>LN2</t>
  </si>
  <si>
    <t>LN</t>
  </si>
  <si>
    <t>Waltham Forest</t>
  </si>
  <si>
    <t>E00038465</t>
  </si>
  <si>
    <t>E01007597</t>
  </si>
  <si>
    <t>E02001575</t>
  </si>
  <si>
    <t>DN11</t>
  </si>
  <si>
    <t>Redbridge</t>
  </si>
  <si>
    <t>E00087245</t>
  </si>
  <si>
    <t>E01017281</t>
  </si>
  <si>
    <t>E02003580</t>
  </si>
  <si>
    <t>SO19</t>
  </si>
  <si>
    <t>SO</t>
  </si>
  <si>
    <t>Newham</t>
  </si>
  <si>
    <t>E00128021</t>
  </si>
  <si>
    <t>E01025220</t>
  </si>
  <si>
    <t>E02005244</t>
  </si>
  <si>
    <t>Enfield</t>
  </si>
  <si>
    <t>E00094480</t>
  </si>
  <si>
    <t>E01018716</t>
  </si>
  <si>
    <t>E02003882</t>
  </si>
  <si>
    <t>CW9</t>
  </si>
  <si>
    <t>CW</t>
  </si>
  <si>
    <t>Islington</t>
  </si>
  <si>
    <t>E00026958</t>
  </si>
  <si>
    <t>E01005320</t>
  </si>
  <si>
    <t>E02001121</t>
  </si>
  <si>
    <t>OL8</t>
  </si>
  <si>
    <t>OL</t>
  </si>
  <si>
    <t>Westminster</t>
  </si>
  <si>
    <t>E00025368</t>
  </si>
  <si>
    <t>E01005012</t>
  </si>
  <si>
    <t>E02001036</t>
  </si>
  <si>
    <t>M26</t>
  </si>
  <si>
    <t>City of Edinburgh</t>
  </si>
  <si>
    <t>E00012965</t>
  </si>
  <si>
    <t>E01002604</t>
  </si>
  <si>
    <t>E02000551</t>
  </si>
  <si>
    <t>TW13</t>
  </si>
  <si>
    <t>TW</t>
  </si>
  <si>
    <t>Midlothian</t>
  </si>
  <si>
    <t>E00098836</t>
  </si>
  <si>
    <t>E01019542</t>
  </si>
  <si>
    <t>E02004058</t>
  </si>
  <si>
    <t>S41</t>
  </si>
  <si>
    <t>West Lothian</t>
  </si>
  <si>
    <t>E00052529</t>
  </si>
  <si>
    <t>E01010400</t>
  </si>
  <si>
    <t>E02002123</t>
  </si>
  <si>
    <t>WV12</t>
  </si>
  <si>
    <t>WV</t>
  </si>
  <si>
    <t>East Lothian</t>
  </si>
  <si>
    <t>E00059194</t>
  </si>
  <si>
    <t>North Lanarkshire</t>
  </si>
  <si>
    <t>E00093672</t>
  </si>
  <si>
    <t>E01018563</t>
  </si>
  <si>
    <t>E02003845</t>
  </si>
  <si>
    <t>CH65</t>
  </si>
  <si>
    <t>Falkirk</t>
  </si>
  <si>
    <t>E00069688</t>
  </si>
  <si>
    <t>E01013811</t>
  </si>
  <si>
    <t>E02002885</t>
  </si>
  <si>
    <t>NG7</t>
  </si>
  <si>
    <t>Broxbourne</t>
  </si>
  <si>
    <t>E00038173</t>
  </si>
  <si>
    <t>E01007530</t>
  </si>
  <si>
    <t>E02001560</t>
  </si>
  <si>
    <t>DN4</t>
  </si>
  <si>
    <t>Barnet</t>
  </si>
  <si>
    <t>E00026296</t>
  </si>
  <si>
    <t>E01005192</t>
  </si>
  <si>
    <t>E02001065</t>
  </si>
  <si>
    <t>M18</t>
  </si>
  <si>
    <t>Exeter</t>
  </si>
  <si>
    <t>E00048195</t>
  </si>
  <si>
    <t>E01009510</t>
  </si>
  <si>
    <t>E02001882</t>
  </si>
  <si>
    <t>Mid Devon</t>
  </si>
  <si>
    <t>E00042882</t>
  </si>
  <si>
    <t>E01008450</t>
  </si>
  <si>
    <t>E02001723</t>
  </si>
  <si>
    <t>NE4</t>
  </si>
  <si>
    <t>Somerset West and Taunton</t>
  </si>
  <si>
    <t>E00140125</t>
  </si>
  <si>
    <t>E01027533</t>
  </si>
  <si>
    <t>E02005736</t>
  </si>
  <si>
    <t>NE63</t>
  </si>
  <si>
    <t>North Devon</t>
  </si>
  <si>
    <t>E00064967</t>
  </si>
  <si>
    <t>E01012876</t>
  </si>
  <si>
    <t>E02002654</t>
  </si>
  <si>
    <t>HU6</t>
  </si>
  <si>
    <t>HU</t>
  </si>
  <si>
    <t>West Devon</t>
  </si>
  <si>
    <t>E00128392</t>
  </si>
  <si>
    <t>E01025297</t>
  </si>
  <si>
    <t>E02005266</t>
  </si>
  <si>
    <t>PR1</t>
  </si>
  <si>
    <t>Torridge</t>
  </si>
  <si>
    <t>E00071911</t>
  </si>
  <si>
    <t>E01014244</t>
  </si>
  <si>
    <t>E02002956</t>
  </si>
  <si>
    <t>Teignbridge</t>
  </si>
  <si>
    <t>E00105242</t>
  </si>
  <si>
    <t>E01020739</t>
  </si>
  <si>
    <t>E02004330</t>
  </si>
  <si>
    <t>TS27</t>
  </si>
  <si>
    <t>Cornwall</t>
  </si>
  <si>
    <t>E00027987</t>
  </si>
  <si>
    <t>E01005529</t>
  </si>
  <si>
    <t>E02001153</t>
  </si>
  <si>
    <t>M24</t>
  </si>
  <si>
    <t>Clackmannanshire</t>
  </si>
  <si>
    <t>E00063624</t>
  </si>
  <si>
    <t>E01012621</t>
  </si>
  <si>
    <t>E02002626</t>
  </si>
  <si>
    <t>Stirling</t>
  </si>
  <si>
    <t>E00135181</t>
  </si>
  <si>
    <t>E01026603</t>
  </si>
  <si>
    <t>E02005546</t>
  </si>
  <si>
    <t>NR31</t>
  </si>
  <si>
    <t>Argyll and Bute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</si>
</sst>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/>
        <bgColor theme="8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5B9BD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43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1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1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1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1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1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22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8" fillId="33" borderId="11" xfId="0" applyFont="1" applyFill="1" applyBorder="1"/>
    <xf numFmtId="0" fontId="18" fillId="33" borderId="10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0" fontId="0" fillId="34" borderId="13" xfId="0" applyFill="1" applyBorder="1" applyAlignment="1">
      <alignment horizontal="center"/>
    </xf>
    <xf numFmtId="0" fontId="0" fillId="35" borderId="12" xfId="0" applyFill="1" applyBorder="1" applyAlignment="1">
      <alignment horizontal="center"/>
    </xf>
    <xf numFmtId="0" fontId="0" fillId="35" borderId="13" xfId="0" applyFill="1" applyBorder="1" applyAlignment="1">
      <alignment horizontal="center"/>
    </xf>
    <xf numFmtId="0" fontId="18" fillId="33" borderId="10" xfId="0" applyFont="1" applyFill="1" applyBorder="1" applyAlignment="1">
      <alignment horizontal="center" wrapText="1"/>
    </xf>
    <xf numFmtId="0" fontId="0" fillId="34" borderId="12" xfId="0" applyFill="1" applyBorder="1" applyAlignment="1">
      <alignment horizontal="center" wrapText="1"/>
    </xf>
    <xf numFmtId="0" fontId="0" fillId="35" borderId="12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35" borderId="13" xfId="0" applyFill="1" applyBorder="1" applyAlignment="1">
      <alignment horizontal="center" wrapText="1"/>
    </xf>
    <xf numFmtId="0" fontId="0" fillId="35" borderId="13" xfId="0" applyFill="1" applyBorder="1" applyAlignment="1">
      <alignment wrapText="1"/>
    </xf>
    <xf numFmtId="0" fontId="0" fillId="34" borderId="13" xfId="0" applyFill="1" applyBorder="1" applyAlignment="1">
      <alignment horizontal="center" wrapText="1"/>
    </xf>
    <xf numFmtId="0" fontId="0" fillId="34" borderId="13" xfId="0" applyFill="1" applyBorder="1" applyAlignment="1">
      <alignment wrapText="1"/>
    </xf>
    <xf numFmtId="0" fontId="0" fillId="35" borderId="14" xfId="0" applyFill="1" applyBorder="1" applyAlignment="1">
      <alignment horizontal="center" wrapText="1"/>
    </xf>
    <xf numFmtId="0" fontId="0" fillId="35" borderId="15" xfId="0" applyFill="1" applyBorder="1" applyAlignment="1">
      <alignment horizontal="center" wrapText="1"/>
    </xf>
    <xf numFmtId="0" fontId="0" fillId="35" borderId="15" xfId="0" applyFill="1" applyBorder="1" applyAlignment="1">
      <alignment wrapText="1"/>
    </xf>
    <xf numFmtId="0" fontId="0" fillId="35" borderId="17" xfId="0" applyFill="1" applyBorder="1" applyAlignment="1">
      <alignment horizontal="center" wrapText="1"/>
    </xf>
    <xf numFmtId="0" fontId="0" fillId="35" borderId="18" xfId="0" applyFill="1" applyBorder="1" applyAlignment="1">
      <alignment horizontal="center" wrapText="1"/>
    </xf>
    <xf numFmtId="0" fontId="0" fillId="35" borderId="18" xfId="0" applyFill="1" applyBorder="1" applyAlignment="1">
      <alignment wrapText="1"/>
    </xf>
    <xf numFmtId="0" fontId="22" fillId="36" borderId="16" xfId="0" applyFont="1" applyFill="1" applyBorder="1" applyAlignment="1">
      <alignment vertical="center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 xr:uid="{AEA8CD72-6890-45C0-99EC-B7152FE8E0AF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6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F873B9-95E8-4FC4-91A9-2A529F32B786}" name="Table2" displayName="Table2" ref="A17:D41" totalsRowShown="0" headerRowDxfId="5" dataDxfId="4">
  <autoFilter ref="A17:D41" xr:uid="{B6F873B9-95E8-4FC4-91A9-2A529F32B786}"/>
  <tableColumns count="4">
    <tableColumn id="1" xr3:uid="{F03BF12F-2F58-4201-927B-20BCABB61478}" name="Message Type" dataDxfId="3"/>
    <tableColumn id="2" xr3:uid="{67757EDF-3A9D-4B57-A179-BBA99A0879B2}" name="Service Reference Variant / Alert Code" dataDxfId="2"/>
    <tableColumn id="3" xr3:uid="{6551055F-A97A-4181-8C16-78B90C023014}" name="Description" dataDxfId="1"/>
    <tableColumn id="7" xr3:uid="{56ADE43D-1829-4EB8-B052-7351176EBFB6}" name="Source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2F6F9-9EFF-4685-AA49-3B53F904F016}">
  <dimension ref="A1:E41"/>
  <sheetViews>
    <sheetView topLeftCell="A16" zoomScaleNormal="100" workbookViewId="0">
      <selection activeCell="A8" sqref="A8"/>
    </sheetView>
  </sheetViews>
  <sheetFormatPr defaultColWidth="8.85546875" defaultRowHeight="14.45"/>
  <cols>
    <col min="1" max="1" width="29" bestFit="1" customWidth="1"/>
    <col min="2" max="2" width="65.85546875" bestFit="1" customWidth="1"/>
    <col min="3" max="3" width="65" style="4" bestFit="1" customWidth="1"/>
    <col min="4" max="4" width="67.42578125" customWidth="1"/>
  </cols>
  <sheetData>
    <row r="1" spans="1:5" ht="15" thickBot="1">
      <c r="A1" s="14" t="s">
        <v>0</v>
      </c>
      <c r="B1" s="15" t="s">
        <v>1</v>
      </c>
      <c r="C1" s="13" t="s">
        <v>2</v>
      </c>
      <c r="D1" s="20" t="s">
        <v>3</v>
      </c>
      <c r="E1" s="12"/>
    </row>
    <row r="2" spans="1:5" ht="15" thickTop="1">
      <c r="A2" s="16" t="s">
        <v>4</v>
      </c>
      <c r="B2" s="17" t="s">
        <v>5</v>
      </c>
      <c r="C2" s="17" t="s">
        <v>6</v>
      </c>
      <c r="D2" s="21"/>
      <c r="E2" s="4"/>
    </row>
    <row r="3" spans="1:5">
      <c r="A3" s="18" t="s">
        <v>7</v>
      </c>
      <c r="B3" s="19" t="s">
        <v>8</v>
      </c>
      <c r="C3" s="19" t="s">
        <v>6</v>
      </c>
      <c r="D3" s="22"/>
      <c r="E3" s="4"/>
    </row>
    <row r="4" spans="1:5">
      <c r="A4" s="16" t="s">
        <v>9</v>
      </c>
      <c r="B4" s="17" t="s">
        <v>10</v>
      </c>
      <c r="C4" s="17" t="s">
        <v>6</v>
      </c>
      <c r="D4" s="21"/>
      <c r="E4" s="4"/>
    </row>
    <row r="5" spans="1:5" ht="28.9">
      <c r="A5" s="18" t="s">
        <v>11</v>
      </c>
      <c r="B5" s="19" t="s">
        <v>12</v>
      </c>
      <c r="C5" s="19" t="s">
        <v>13</v>
      </c>
      <c r="D5" s="22" t="s">
        <v>14</v>
      </c>
      <c r="E5" s="4"/>
    </row>
    <row r="6" spans="1:5" ht="28.9">
      <c r="A6" s="16" t="s">
        <v>15</v>
      </c>
      <c r="B6" s="17" t="s">
        <v>16</v>
      </c>
      <c r="C6" s="17" t="s">
        <v>17</v>
      </c>
      <c r="D6" s="21" t="s">
        <v>18</v>
      </c>
      <c r="E6" s="4"/>
    </row>
    <row r="7" spans="1:5">
      <c r="A7" s="16" t="s">
        <v>19</v>
      </c>
      <c r="B7" s="16" t="s">
        <v>20</v>
      </c>
      <c r="C7" s="16" t="s">
        <v>17</v>
      </c>
      <c r="D7" s="16" t="s">
        <v>18</v>
      </c>
      <c r="E7" s="4"/>
    </row>
    <row r="8" spans="1:5">
      <c r="A8" s="18" t="s">
        <v>21</v>
      </c>
      <c r="B8" s="18" t="s">
        <v>22</v>
      </c>
      <c r="C8" s="18" t="s">
        <v>17</v>
      </c>
      <c r="D8" s="18" t="s">
        <v>18</v>
      </c>
    </row>
    <row r="9" spans="1:5">
      <c r="A9" s="16" t="s">
        <v>23</v>
      </c>
      <c r="B9" s="16" t="s">
        <v>24</v>
      </c>
      <c r="C9" s="16" t="s">
        <v>17</v>
      </c>
      <c r="D9" s="16" t="s">
        <v>18</v>
      </c>
      <c r="E9" s="9"/>
    </row>
    <row r="10" spans="1:5">
      <c r="A10" s="18" t="s">
        <v>25</v>
      </c>
      <c r="B10" s="18" t="s">
        <v>26</v>
      </c>
      <c r="C10" s="18" t="s">
        <v>17</v>
      </c>
      <c r="D10" s="18" t="s">
        <v>18</v>
      </c>
      <c r="E10" s="9"/>
    </row>
    <row r="11" spans="1:5">
      <c r="A11" s="16" t="s">
        <v>27</v>
      </c>
      <c r="B11" s="17" t="s">
        <v>28</v>
      </c>
      <c r="C11" s="17" t="s">
        <v>6</v>
      </c>
      <c r="D11" s="21"/>
      <c r="E11" s="4"/>
    </row>
    <row r="12" spans="1:5" ht="28.9">
      <c r="A12" s="18" t="s">
        <v>29</v>
      </c>
      <c r="B12" s="19" t="s">
        <v>30</v>
      </c>
      <c r="C12" s="19" t="s">
        <v>31</v>
      </c>
      <c r="D12" s="22" t="s">
        <v>32</v>
      </c>
      <c r="E12" s="4"/>
    </row>
    <row r="13" spans="1:5">
      <c r="A13" s="16" t="s">
        <v>33</v>
      </c>
      <c r="B13" s="17" t="s">
        <v>34</v>
      </c>
      <c r="C13" s="17" t="s">
        <v>6</v>
      </c>
      <c r="D13" s="21" t="s">
        <v>35</v>
      </c>
      <c r="E13" s="4"/>
    </row>
    <row r="14" spans="1:5" ht="28.9">
      <c r="A14" s="18" t="s">
        <v>36</v>
      </c>
      <c r="B14" s="19" t="s">
        <v>37</v>
      </c>
      <c r="C14" s="19" t="s">
        <v>31</v>
      </c>
      <c r="D14" s="22" t="s">
        <v>32</v>
      </c>
      <c r="E14" s="4"/>
    </row>
    <row r="15" spans="1:5" ht="14.65" customHeight="1"/>
    <row r="16" spans="1:5" ht="16.149999999999999">
      <c r="A16" s="2"/>
      <c r="B16" s="3"/>
      <c r="C16" s="1"/>
    </row>
    <row r="17" spans="1:4" ht="14.65" customHeight="1">
      <c r="A17" s="5" t="s">
        <v>38</v>
      </c>
      <c r="B17" s="5" t="s">
        <v>39</v>
      </c>
      <c r="C17" t="s">
        <v>1</v>
      </c>
      <c r="D17" t="s">
        <v>40</v>
      </c>
    </row>
    <row r="18" spans="1:4" ht="14.65" customHeight="1">
      <c r="A18" s="5" t="s">
        <v>41</v>
      </c>
      <c r="B18" s="5"/>
      <c r="C18" t="s">
        <v>42</v>
      </c>
      <c r="D18" t="s">
        <v>43</v>
      </c>
    </row>
    <row r="19" spans="1:4" ht="14.65" customHeight="1">
      <c r="A19" s="5" t="s">
        <v>44</v>
      </c>
      <c r="B19" s="5">
        <v>1.5</v>
      </c>
      <c r="C19" t="s">
        <v>45</v>
      </c>
      <c r="D19" t="s">
        <v>46</v>
      </c>
    </row>
    <row r="20" spans="1:4">
      <c r="A20" s="5" t="s">
        <v>44</v>
      </c>
      <c r="B20" s="5">
        <v>1.6</v>
      </c>
      <c r="C20" t="s">
        <v>47</v>
      </c>
      <c r="D20" t="s">
        <v>46</v>
      </c>
    </row>
    <row r="21" spans="1:4">
      <c r="A21" s="5" t="s">
        <v>44</v>
      </c>
      <c r="B21" s="5">
        <v>2.1</v>
      </c>
      <c r="C21" t="s">
        <v>48</v>
      </c>
      <c r="D21" t="s">
        <v>46</v>
      </c>
    </row>
    <row r="22" spans="1:4">
      <c r="A22" s="5" t="s">
        <v>44</v>
      </c>
      <c r="B22" s="5">
        <v>2.2000000000000002</v>
      </c>
      <c r="C22" t="s">
        <v>49</v>
      </c>
      <c r="D22" t="s">
        <v>46</v>
      </c>
    </row>
    <row r="23" spans="1:4">
      <c r="A23" s="5" t="s">
        <v>44</v>
      </c>
      <c r="B23" s="5">
        <v>2.2999999999999998</v>
      </c>
      <c r="C23" t="s">
        <v>50</v>
      </c>
      <c r="D23" t="s">
        <v>46</v>
      </c>
    </row>
    <row r="24" spans="1:4">
      <c r="A24" s="5" t="s">
        <v>44</v>
      </c>
      <c r="B24" s="5">
        <v>2.5</v>
      </c>
      <c r="C24" t="s">
        <v>51</v>
      </c>
      <c r="D24" t="s">
        <v>46</v>
      </c>
    </row>
    <row r="25" spans="1:4">
      <c r="A25" s="5" t="s">
        <v>44</v>
      </c>
      <c r="B25" s="5">
        <v>4.13</v>
      </c>
      <c r="C25" t="s">
        <v>52</v>
      </c>
      <c r="D25" t="s">
        <v>46</v>
      </c>
    </row>
    <row r="26" spans="1:4">
      <c r="A26" s="5" t="s">
        <v>44</v>
      </c>
      <c r="B26" s="5">
        <v>4.1399999999999997</v>
      </c>
      <c r="C26" t="s">
        <v>53</v>
      </c>
      <c r="D26" t="s">
        <v>46</v>
      </c>
    </row>
    <row r="27" spans="1:4">
      <c r="A27" s="5" t="s">
        <v>44</v>
      </c>
      <c r="B27" s="5">
        <v>4.18</v>
      </c>
      <c r="C27" t="s">
        <v>54</v>
      </c>
      <c r="D27" t="s">
        <v>46</v>
      </c>
    </row>
    <row r="28" spans="1:4">
      <c r="A28" s="5" t="s">
        <v>44</v>
      </c>
      <c r="B28" s="5">
        <v>4.3</v>
      </c>
      <c r="C28" t="s">
        <v>55</v>
      </c>
      <c r="D28" t="s">
        <v>46</v>
      </c>
    </row>
    <row r="29" spans="1:4">
      <c r="A29" s="5" t="s">
        <v>44</v>
      </c>
      <c r="B29" s="5" t="s">
        <v>56</v>
      </c>
      <c r="C29" t="s">
        <v>57</v>
      </c>
      <c r="D29" t="s">
        <v>46</v>
      </c>
    </row>
    <row r="30" spans="1:4">
      <c r="A30" s="5" t="s">
        <v>44</v>
      </c>
      <c r="B30" s="5" t="s">
        <v>58</v>
      </c>
      <c r="C30" t="s">
        <v>59</v>
      </c>
      <c r="D30" t="s">
        <v>46</v>
      </c>
    </row>
    <row r="31" spans="1:4">
      <c r="A31" s="5" t="s">
        <v>44</v>
      </c>
      <c r="B31" s="5" t="s">
        <v>60</v>
      </c>
      <c r="C31" t="s">
        <v>61</v>
      </c>
      <c r="D31" t="s">
        <v>46</v>
      </c>
    </row>
    <row r="32" spans="1:4">
      <c r="A32" s="5" t="s">
        <v>44</v>
      </c>
      <c r="B32" s="5" t="s">
        <v>62</v>
      </c>
      <c r="C32" t="s">
        <v>63</v>
      </c>
      <c r="D32" t="s">
        <v>46</v>
      </c>
    </row>
    <row r="33" spans="1:4">
      <c r="A33" s="5" t="s">
        <v>44</v>
      </c>
      <c r="B33" s="5" t="s">
        <v>64</v>
      </c>
      <c r="C33" t="s">
        <v>65</v>
      </c>
      <c r="D33" t="s">
        <v>46</v>
      </c>
    </row>
    <row r="34" spans="1:4">
      <c r="A34" s="5" t="s">
        <v>66</v>
      </c>
      <c r="B34" s="5" t="s">
        <v>67</v>
      </c>
      <c r="C34" t="s">
        <v>68</v>
      </c>
      <c r="D34" t="s">
        <v>46</v>
      </c>
    </row>
    <row r="35" spans="1:4">
      <c r="A35" s="5" t="s">
        <v>66</v>
      </c>
      <c r="B35" s="5" t="s">
        <v>69</v>
      </c>
      <c r="C35" t="s">
        <v>70</v>
      </c>
      <c r="D35" t="s">
        <v>46</v>
      </c>
    </row>
    <row r="36" spans="1:4">
      <c r="A36" s="5" t="s">
        <v>66</v>
      </c>
      <c r="B36" s="5" t="s">
        <v>71</v>
      </c>
      <c r="C36" t="s">
        <v>72</v>
      </c>
      <c r="D36" t="s">
        <v>46</v>
      </c>
    </row>
    <row r="37" spans="1:4">
      <c r="A37" s="5" t="s">
        <v>66</v>
      </c>
      <c r="B37" s="5" t="s">
        <v>73</v>
      </c>
      <c r="C37" t="s">
        <v>74</v>
      </c>
      <c r="D37" t="s">
        <v>46</v>
      </c>
    </row>
    <row r="38" spans="1:4">
      <c r="A38" s="5" t="s">
        <v>66</v>
      </c>
      <c r="B38" s="5" t="s">
        <v>75</v>
      </c>
      <c r="C38" t="s">
        <v>76</v>
      </c>
      <c r="D38" t="s">
        <v>46</v>
      </c>
    </row>
    <row r="39" spans="1:4">
      <c r="A39" s="5" t="s">
        <v>66</v>
      </c>
      <c r="B39" s="5" t="s">
        <v>77</v>
      </c>
      <c r="C39" t="s">
        <v>78</v>
      </c>
      <c r="D39" t="s">
        <v>46</v>
      </c>
    </row>
    <row r="40" spans="1:4">
      <c r="A40" s="5" t="s">
        <v>66</v>
      </c>
      <c r="B40" s="5" t="s">
        <v>79</v>
      </c>
      <c r="C40" t="s">
        <v>80</v>
      </c>
      <c r="D40" t="s">
        <v>81</v>
      </c>
    </row>
    <row r="41" spans="1:4">
      <c r="A41" s="5" t="s">
        <v>66</v>
      </c>
      <c r="B41" s="5" t="s">
        <v>82</v>
      </c>
      <c r="C41" t="s">
        <v>83</v>
      </c>
      <c r="D41" t="s">
        <v>81</v>
      </c>
    </row>
  </sheetData>
  <pageMargins left="0.7" right="0.7" top="0.75" bottom="0.75" header="0.3" footer="0.3"/>
  <pageSetup paperSize="9" orientation="portrait" r:id="rId1"/>
  <headerFooter>
    <oddHeader>&amp;C&amp;"Calibri"&amp;10&amp;KFF0000 DCC Controlled&amp;1#_x000D_</oddHeader>
    <oddFooter>&amp;C_x000D_&amp;1#&amp;"Calibri"&amp;10&amp;KFF0000 DCC Controlled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8F10F-768F-4844-8348-671831D642AB}">
  <dimension ref="A1:H24"/>
  <sheetViews>
    <sheetView workbookViewId="0">
      <selection activeCell="F1" sqref="F1"/>
    </sheetView>
  </sheetViews>
  <sheetFormatPr defaultColWidth="31" defaultRowHeight="54.2" customHeight="1"/>
  <cols>
    <col min="1" max="1" width="15.28515625" style="23" customWidth="1"/>
    <col min="2" max="2" width="17.7109375" style="23" customWidth="1"/>
    <col min="3" max="3" width="36" style="23" customWidth="1"/>
    <col min="4" max="4" width="65.42578125" style="23" customWidth="1"/>
    <col min="5" max="5" width="23.28515625" style="23" customWidth="1"/>
    <col min="6" max="6" width="20.28515625" style="23" customWidth="1"/>
    <col min="7" max="7" width="12" style="23" customWidth="1"/>
    <col min="8" max="8" width="13" style="23" bestFit="1" customWidth="1"/>
    <col min="9" max="16384" width="31" style="23"/>
  </cols>
  <sheetData>
    <row r="1" spans="1:8" ht="54.2" customHeight="1" thickBot="1">
      <c r="A1" s="34" t="s">
        <v>38</v>
      </c>
      <c r="B1" s="34" t="s">
        <v>39</v>
      </c>
      <c r="C1" s="34" t="s">
        <v>1</v>
      </c>
      <c r="D1" s="34" t="s">
        <v>84</v>
      </c>
      <c r="E1" s="34" t="s">
        <v>85</v>
      </c>
      <c r="F1" s="34" t="s">
        <v>86</v>
      </c>
      <c r="G1" s="34" t="s">
        <v>87</v>
      </c>
      <c r="H1" s="34" t="s">
        <v>88</v>
      </c>
    </row>
    <row r="2" spans="1:8" ht="54.2" customHeight="1">
      <c r="A2" s="31" t="s">
        <v>44</v>
      </c>
      <c r="B2" s="32">
        <v>1.5</v>
      </c>
      <c r="C2" s="33" t="s">
        <v>45</v>
      </c>
      <c r="D2" s="33" t="s">
        <v>89</v>
      </c>
      <c r="E2" s="33" t="s">
        <v>46</v>
      </c>
      <c r="F2" s="33" t="s">
        <v>90</v>
      </c>
      <c r="G2" s="33" t="s">
        <v>41</v>
      </c>
      <c r="H2" s="33" t="s">
        <v>91</v>
      </c>
    </row>
    <row r="3" spans="1:8" ht="54.2" customHeight="1">
      <c r="A3" s="21" t="s">
        <v>44</v>
      </c>
      <c r="B3" s="26">
        <v>1.6</v>
      </c>
      <c r="C3" s="27" t="s">
        <v>47</v>
      </c>
      <c r="D3" s="27" t="s">
        <v>92</v>
      </c>
      <c r="E3" s="27" t="s">
        <v>46</v>
      </c>
      <c r="F3" s="27" t="s">
        <v>90</v>
      </c>
      <c r="G3" s="27" t="s">
        <v>41</v>
      </c>
      <c r="H3" s="27" t="s">
        <v>91</v>
      </c>
    </row>
    <row r="4" spans="1:8" ht="54.2" customHeight="1">
      <c r="A4" s="22" t="s">
        <v>44</v>
      </c>
      <c r="B4" s="24">
        <v>2.1</v>
      </c>
      <c r="C4" s="25" t="s">
        <v>48</v>
      </c>
      <c r="D4" s="25" t="s">
        <v>93</v>
      </c>
      <c r="E4" s="25" t="s">
        <v>46</v>
      </c>
      <c r="F4" s="25" t="s">
        <v>90</v>
      </c>
      <c r="G4" s="25" t="s">
        <v>41</v>
      </c>
      <c r="H4" s="25" t="s">
        <v>91</v>
      </c>
    </row>
    <row r="5" spans="1:8" ht="54.2" customHeight="1">
      <c r="A5" s="21" t="s">
        <v>44</v>
      </c>
      <c r="B5" s="26">
        <v>2.2000000000000002</v>
      </c>
      <c r="C5" s="27" t="s">
        <v>49</v>
      </c>
      <c r="D5" s="27" t="s">
        <v>94</v>
      </c>
      <c r="E5" s="27" t="s">
        <v>46</v>
      </c>
      <c r="F5" s="27" t="s">
        <v>90</v>
      </c>
      <c r="G5" s="27" t="s">
        <v>41</v>
      </c>
      <c r="H5" s="27" t="s">
        <v>91</v>
      </c>
    </row>
    <row r="6" spans="1:8" ht="54.2" customHeight="1">
      <c r="A6" s="22" t="s">
        <v>44</v>
      </c>
      <c r="B6" s="24">
        <v>2.2999999999999998</v>
      </c>
      <c r="C6" s="25" t="s">
        <v>50</v>
      </c>
      <c r="D6" s="25" t="s">
        <v>95</v>
      </c>
      <c r="E6" s="25" t="s">
        <v>46</v>
      </c>
      <c r="F6" s="25" t="s">
        <v>90</v>
      </c>
      <c r="G6" s="25" t="s">
        <v>41</v>
      </c>
      <c r="H6" s="25" t="s">
        <v>91</v>
      </c>
    </row>
    <row r="7" spans="1:8" ht="54.2" customHeight="1">
      <c r="A7" s="21" t="s">
        <v>44</v>
      </c>
      <c r="B7" s="26">
        <v>2.5</v>
      </c>
      <c r="C7" s="27" t="s">
        <v>51</v>
      </c>
      <c r="D7" s="27" t="s">
        <v>96</v>
      </c>
      <c r="E7" s="27" t="s">
        <v>46</v>
      </c>
      <c r="F7" s="27" t="s">
        <v>90</v>
      </c>
      <c r="G7" s="27" t="s">
        <v>41</v>
      </c>
      <c r="H7" s="27" t="s">
        <v>91</v>
      </c>
    </row>
    <row r="8" spans="1:8" ht="54.2" customHeight="1">
      <c r="A8" s="22" t="s">
        <v>44</v>
      </c>
      <c r="B8" s="24">
        <v>4.13</v>
      </c>
      <c r="C8" s="25" t="s">
        <v>52</v>
      </c>
      <c r="D8" s="25" t="s">
        <v>97</v>
      </c>
      <c r="E8" s="25" t="s">
        <v>46</v>
      </c>
      <c r="F8" s="25" t="s">
        <v>90</v>
      </c>
      <c r="G8" s="25" t="s">
        <v>41</v>
      </c>
      <c r="H8" s="25" t="s">
        <v>91</v>
      </c>
    </row>
    <row r="9" spans="1:8" ht="54.2" customHeight="1">
      <c r="A9" s="21" t="s">
        <v>44</v>
      </c>
      <c r="B9" s="26">
        <v>4.1399999999999997</v>
      </c>
      <c r="C9" s="27" t="s">
        <v>53</v>
      </c>
      <c r="D9" s="27" t="s">
        <v>98</v>
      </c>
      <c r="E9" s="27" t="s">
        <v>46</v>
      </c>
      <c r="F9" s="27" t="s">
        <v>90</v>
      </c>
      <c r="G9" s="27" t="s">
        <v>41</v>
      </c>
      <c r="H9" s="27" t="s">
        <v>91</v>
      </c>
    </row>
    <row r="10" spans="1:8" ht="54.2" customHeight="1">
      <c r="A10" s="22" t="s">
        <v>44</v>
      </c>
      <c r="B10" s="24">
        <v>4.18</v>
      </c>
      <c r="C10" s="25" t="s">
        <v>54</v>
      </c>
      <c r="D10" s="25" t="s">
        <v>99</v>
      </c>
      <c r="E10" s="25" t="s">
        <v>46</v>
      </c>
      <c r="F10" s="25" t="s">
        <v>90</v>
      </c>
      <c r="G10" s="25" t="s">
        <v>41</v>
      </c>
      <c r="H10" s="25" t="s">
        <v>91</v>
      </c>
    </row>
    <row r="11" spans="1:8" ht="54.2" customHeight="1">
      <c r="A11" s="21" t="s">
        <v>44</v>
      </c>
      <c r="B11" s="26">
        <v>4.3</v>
      </c>
      <c r="C11" s="27" t="s">
        <v>55</v>
      </c>
      <c r="D11" s="27" t="s">
        <v>100</v>
      </c>
      <c r="E11" s="27" t="s">
        <v>46</v>
      </c>
      <c r="F11" s="27" t="s">
        <v>90</v>
      </c>
      <c r="G11" s="27" t="s">
        <v>41</v>
      </c>
      <c r="H11" s="27" t="s">
        <v>91</v>
      </c>
    </row>
    <row r="12" spans="1:8" ht="54.2" customHeight="1">
      <c r="A12" s="22" t="s">
        <v>44</v>
      </c>
      <c r="B12" s="24" t="s">
        <v>56</v>
      </c>
      <c r="C12" s="25" t="s">
        <v>57</v>
      </c>
      <c r="D12" s="25" t="s">
        <v>101</v>
      </c>
      <c r="E12" s="25" t="s">
        <v>46</v>
      </c>
      <c r="F12" s="25" t="s">
        <v>90</v>
      </c>
      <c r="G12" s="25" t="s">
        <v>41</v>
      </c>
      <c r="H12" s="25" t="s">
        <v>91</v>
      </c>
    </row>
    <row r="13" spans="1:8" ht="54.2" customHeight="1">
      <c r="A13" s="21" t="s">
        <v>44</v>
      </c>
      <c r="B13" s="26" t="s">
        <v>58</v>
      </c>
      <c r="C13" s="27" t="s">
        <v>59</v>
      </c>
      <c r="D13" s="27" t="s">
        <v>102</v>
      </c>
      <c r="E13" s="27" t="s">
        <v>46</v>
      </c>
      <c r="F13" s="27" t="s">
        <v>90</v>
      </c>
      <c r="G13" s="27" t="s">
        <v>41</v>
      </c>
      <c r="H13" s="27" t="s">
        <v>91</v>
      </c>
    </row>
    <row r="14" spans="1:8" ht="54.2" customHeight="1">
      <c r="A14" s="22" t="s">
        <v>44</v>
      </c>
      <c r="B14" s="24" t="s">
        <v>60</v>
      </c>
      <c r="C14" s="25" t="s">
        <v>61</v>
      </c>
      <c r="D14" s="25" t="s">
        <v>103</v>
      </c>
      <c r="E14" s="25" t="s">
        <v>46</v>
      </c>
      <c r="F14" s="25" t="s">
        <v>90</v>
      </c>
      <c r="G14" s="25" t="s">
        <v>41</v>
      </c>
      <c r="H14" s="25" t="s">
        <v>91</v>
      </c>
    </row>
    <row r="15" spans="1:8" ht="54.2" customHeight="1">
      <c r="A15" s="21" t="s">
        <v>44</v>
      </c>
      <c r="B15" s="26" t="s">
        <v>62</v>
      </c>
      <c r="C15" s="27" t="s">
        <v>63</v>
      </c>
      <c r="D15" s="27" t="s">
        <v>104</v>
      </c>
      <c r="E15" s="27" t="s">
        <v>46</v>
      </c>
      <c r="F15" s="27" t="s">
        <v>90</v>
      </c>
      <c r="G15" s="27" t="s">
        <v>41</v>
      </c>
      <c r="H15" s="27" t="s">
        <v>91</v>
      </c>
    </row>
    <row r="16" spans="1:8" ht="54.2" customHeight="1">
      <c r="A16" s="22" t="s">
        <v>44</v>
      </c>
      <c r="B16" s="24" t="s">
        <v>64</v>
      </c>
      <c r="C16" s="25" t="s">
        <v>65</v>
      </c>
      <c r="D16" s="25" t="s">
        <v>105</v>
      </c>
      <c r="E16" s="25" t="s">
        <v>46</v>
      </c>
      <c r="F16" s="25" t="s">
        <v>90</v>
      </c>
      <c r="G16" s="25" t="s">
        <v>41</v>
      </c>
      <c r="H16" s="25" t="s">
        <v>91</v>
      </c>
    </row>
    <row r="17" spans="1:8" ht="54.2" customHeight="1">
      <c r="A17" s="21" t="s">
        <v>66</v>
      </c>
      <c r="B17" s="26" t="s">
        <v>67</v>
      </c>
      <c r="C17" s="27" t="s">
        <v>68</v>
      </c>
      <c r="D17" s="27" t="s">
        <v>106</v>
      </c>
      <c r="E17" s="27" t="s">
        <v>46</v>
      </c>
      <c r="F17" s="27" t="s">
        <v>90</v>
      </c>
      <c r="G17" s="27" t="s">
        <v>41</v>
      </c>
      <c r="H17" s="27" t="s">
        <v>91</v>
      </c>
    </row>
    <row r="18" spans="1:8" ht="54.2" customHeight="1">
      <c r="A18" s="22" t="s">
        <v>66</v>
      </c>
      <c r="B18" s="24" t="s">
        <v>69</v>
      </c>
      <c r="C18" s="25" t="s">
        <v>70</v>
      </c>
      <c r="D18" s="25" t="s">
        <v>107</v>
      </c>
      <c r="E18" s="25" t="s">
        <v>46</v>
      </c>
      <c r="F18" s="25" t="s">
        <v>90</v>
      </c>
      <c r="G18" s="25" t="s">
        <v>41</v>
      </c>
      <c r="H18" s="25" t="s">
        <v>91</v>
      </c>
    </row>
    <row r="19" spans="1:8" ht="54.2" customHeight="1">
      <c r="A19" s="21" t="s">
        <v>66</v>
      </c>
      <c r="B19" s="26" t="s">
        <v>71</v>
      </c>
      <c r="C19" s="27" t="s">
        <v>72</v>
      </c>
      <c r="D19" s="27" t="s">
        <v>108</v>
      </c>
      <c r="E19" s="27" t="s">
        <v>46</v>
      </c>
      <c r="F19" s="27" t="s">
        <v>90</v>
      </c>
      <c r="G19" s="27" t="s">
        <v>41</v>
      </c>
      <c r="H19" s="27" t="s">
        <v>91</v>
      </c>
    </row>
    <row r="20" spans="1:8" ht="54.2" customHeight="1">
      <c r="A20" s="22" t="s">
        <v>66</v>
      </c>
      <c r="B20" s="24" t="s">
        <v>73</v>
      </c>
      <c r="C20" s="25" t="s">
        <v>74</v>
      </c>
      <c r="D20" s="25" t="s">
        <v>109</v>
      </c>
      <c r="E20" s="25" t="s">
        <v>46</v>
      </c>
      <c r="F20" s="25" t="s">
        <v>90</v>
      </c>
      <c r="G20" s="25" t="s">
        <v>41</v>
      </c>
      <c r="H20" s="25" t="s">
        <v>91</v>
      </c>
    </row>
    <row r="21" spans="1:8" ht="54.2" customHeight="1">
      <c r="A21" s="21" t="s">
        <v>66</v>
      </c>
      <c r="B21" s="26" t="s">
        <v>75</v>
      </c>
      <c r="C21" s="27" t="s">
        <v>76</v>
      </c>
      <c r="D21" s="27" t="s">
        <v>110</v>
      </c>
      <c r="E21" s="27" t="s">
        <v>46</v>
      </c>
      <c r="F21" s="27" t="s">
        <v>90</v>
      </c>
      <c r="G21" s="27" t="s">
        <v>41</v>
      </c>
      <c r="H21" s="27" t="s">
        <v>91</v>
      </c>
    </row>
    <row r="22" spans="1:8" ht="54.2" customHeight="1">
      <c r="A22" s="22" t="s">
        <v>66</v>
      </c>
      <c r="B22" s="24" t="s">
        <v>77</v>
      </c>
      <c r="C22" s="25" t="s">
        <v>78</v>
      </c>
      <c r="D22" s="25" t="s">
        <v>111</v>
      </c>
      <c r="E22" s="25" t="s">
        <v>46</v>
      </c>
      <c r="F22" s="25" t="s">
        <v>90</v>
      </c>
      <c r="G22" s="25" t="s">
        <v>41</v>
      </c>
      <c r="H22" s="25" t="s">
        <v>91</v>
      </c>
    </row>
    <row r="23" spans="1:8" ht="54.2" customHeight="1">
      <c r="A23" s="21" t="s">
        <v>66</v>
      </c>
      <c r="B23" s="26" t="s">
        <v>79</v>
      </c>
      <c r="C23" s="27" t="s">
        <v>80</v>
      </c>
      <c r="D23" s="27" t="s">
        <v>112</v>
      </c>
      <c r="E23" s="27" t="s">
        <v>81</v>
      </c>
      <c r="F23" s="27" t="s">
        <v>90</v>
      </c>
      <c r="G23" s="27" t="s">
        <v>41</v>
      </c>
      <c r="H23" s="27" t="s">
        <v>91</v>
      </c>
    </row>
    <row r="24" spans="1:8" ht="54.2" customHeight="1">
      <c r="A24" s="28" t="s">
        <v>66</v>
      </c>
      <c r="B24" s="29" t="s">
        <v>82</v>
      </c>
      <c r="C24" s="30" t="s">
        <v>83</v>
      </c>
      <c r="D24" s="30" t="s">
        <v>113</v>
      </c>
      <c r="E24" s="30" t="s">
        <v>81</v>
      </c>
      <c r="F24" s="30" t="s">
        <v>90</v>
      </c>
      <c r="G24" s="30" t="s">
        <v>41</v>
      </c>
      <c r="H24" s="30" t="s">
        <v>91</v>
      </c>
    </row>
  </sheetData>
  <autoFilter ref="A1:H24" xr:uid="{8398F10F-768F-4844-8348-671831D642AB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0D942-EBA0-408D-B857-2FCFC0B88E2B}">
  <dimension ref="A1:M101"/>
  <sheetViews>
    <sheetView tabSelected="1" topLeftCell="D16" workbookViewId="0">
      <selection activeCell="N32" sqref="N32"/>
    </sheetView>
  </sheetViews>
  <sheetFormatPr defaultColWidth="8.85546875" defaultRowHeight="14.45"/>
  <cols>
    <col min="1" max="1" width="7.28515625" style="5" bestFit="1" customWidth="1"/>
    <col min="2" max="2" width="10.5703125" style="6" bestFit="1" customWidth="1"/>
    <col min="3" max="3" width="49.28515625" style="5" bestFit="1" customWidth="1"/>
    <col min="4" max="4" width="15.42578125" style="5" customWidth="1"/>
    <col min="5" max="5" width="17.28515625" style="5" bestFit="1" customWidth="1"/>
    <col min="6" max="6" width="23.42578125" style="5" bestFit="1" customWidth="1"/>
    <col min="7" max="9" width="23.42578125" style="5" customWidth="1"/>
    <col min="10" max="10" width="28" style="5" bestFit="1" customWidth="1"/>
    <col min="11" max="11" width="23" style="5" bestFit="1" customWidth="1"/>
    <col min="12" max="12" width="23" style="5" customWidth="1"/>
    <col min="13" max="13" width="20.85546875" style="5" bestFit="1" customWidth="1"/>
    <col min="14" max="16384" width="8.85546875" style="5"/>
  </cols>
  <sheetData>
    <row r="1" spans="1:13">
      <c r="A1" s="9" t="s">
        <v>4</v>
      </c>
      <c r="B1" s="7" t="s">
        <v>7</v>
      </c>
      <c r="C1" s="9" t="s">
        <v>9</v>
      </c>
      <c r="D1" s="9" t="s">
        <v>11</v>
      </c>
      <c r="E1" s="9" t="s">
        <v>15</v>
      </c>
      <c r="F1" s="9" t="s">
        <v>19</v>
      </c>
      <c r="G1" s="9" t="s">
        <v>21</v>
      </c>
      <c r="H1" s="9" t="s">
        <v>23</v>
      </c>
      <c r="I1" s="9" t="s">
        <v>25</v>
      </c>
      <c r="J1" s="9" t="s">
        <v>27</v>
      </c>
      <c r="K1" s="9" t="s">
        <v>114</v>
      </c>
      <c r="L1" s="9" t="s">
        <v>33</v>
      </c>
      <c r="M1" s="9" t="s">
        <v>115</v>
      </c>
    </row>
    <row r="2" spans="1:13">
      <c r="A2" s="10" t="str">
        <f ca="1">IF(RAND()&gt;0.5, "Gas", "Electric")</f>
        <v>Electric</v>
      </c>
      <c r="B2" s="8" t="str" cm="1">
        <f t="array" aca="1" ref="B2" ca="1">INDEX(Schema!B$19:B$41,RANDBETWEEN(1,23))</f>
        <v>0x8F83</v>
      </c>
      <c r="C2" s="10" t="str">
        <f ca="1">VLOOKUP(B2,Schema!B$19:C$41,2,FALSE)</f>
        <v>Disablement of Supply due to insufficient credit has been suspended</v>
      </c>
      <c r="D2" s="11">
        <f ca="1">(RANDBETWEEN(3652600000000, 3689199305555))/100000000</f>
        <v>36795.581026150001</v>
      </c>
      <c r="E2" s="10" t="s">
        <v>116</v>
      </c>
      <c r="F2" s="10" t="s">
        <v>117</v>
      </c>
      <c r="G2" s="10" t="s">
        <v>118</v>
      </c>
      <c r="H2" s="10" t="s">
        <v>119</v>
      </c>
      <c r="I2" s="10" t="s">
        <v>120</v>
      </c>
      <c r="J2" s="10" t="s">
        <v>121</v>
      </c>
      <c r="K2" s="10" t="str">
        <f ca="1">_xlfn.CONCAT("D", RANDBETWEEN(1000000, 9999999))</f>
        <v>D1167503</v>
      </c>
      <c r="L2" s="10" t="str">
        <f ca="1">IF(RAND()&lt;0.34,"SMETS1","SMETS2")</f>
        <v>SMETS2</v>
      </c>
      <c r="M2" s="10" t="str">
        <f ca="1">_xlfn.CONCAT("H", RANDBETWEEN(1000000, 9999999))</f>
        <v>H4038905</v>
      </c>
    </row>
    <row r="3" spans="1:13">
      <c r="A3" s="10" t="str">
        <f t="shared" ref="A3:A66" ca="1" si="0">IF(RAND()&gt;0.5, "Gas", "Electric")</f>
        <v>Electric</v>
      </c>
      <c r="B3" s="8" cm="1">
        <f t="array" aca="1" ref="B3" ca="1">INDEX(Schema!B$19:B$41,RANDBETWEEN(1,23))</f>
        <v>2.2000000000000002</v>
      </c>
      <c r="C3" s="10" t="str">
        <f ca="1">VLOOKUP(B3,Schema!B$19:C$41,2,FALSE)</f>
        <v>Top Up Device</v>
      </c>
      <c r="D3" s="11">
        <f t="shared" ref="D3:D101" ca="1" si="1">(RANDBETWEEN(3652600000000, 3689199305555))/100000000</f>
        <v>36877.951657600002</v>
      </c>
      <c r="E3" s="10" t="s">
        <v>122</v>
      </c>
      <c r="F3" s="10" t="s">
        <v>123</v>
      </c>
      <c r="G3" s="10" t="s">
        <v>124</v>
      </c>
      <c r="H3" s="10" t="s">
        <v>125</v>
      </c>
      <c r="I3" s="10" t="s">
        <v>126</v>
      </c>
      <c r="J3" s="10" t="s">
        <v>127</v>
      </c>
      <c r="K3" s="10" t="str">
        <f t="shared" ref="K3:K66" ca="1" si="2">_xlfn.CONCAT("D", RANDBETWEEN(1000000, 9999999))</f>
        <v>D8076934</v>
      </c>
      <c r="L3" s="10" t="str">
        <f t="shared" ref="L3:L66" ca="1" si="3">IF(RAND()&lt;0.34,"SMETS1","SMETS2")</f>
        <v>SMETS2</v>
      </c>
      <c r="M3" s="10" t="str">
        <f t="shared" ref="M3:M66" ca="1" si="4">_xlfn.CONCAT("H", RANDBETWEEN(1000000, 9999999))</f>
        <v>H8084402</v>
      </c>
    </row>
    <row r="4" spans="1:13">
      <c r="A4" s="10" t="str">
        <f t="shared" ca="1" si="0"/>
        <v>Gas</v>
      </c>
      <c r="B4" s="8" t="str" cm="1">
        <f t="array" aca="1" ref="B4" ca="1">INDEX(Schema!B$19:B$41,RANDBETWEEN(1,23))</f>
        <v>0x81AB </v>
      </c>
      <c r="C4" s="10" t="str">
        <f ca="1">VLOOKUP(B4,Schema!B$19:C$41,2,FALSE)</f>
        <v>Emergency Credit Activated </v>
      </c>
      <c r="D4" s="11">
        <f t="shared" ca="1" si="1"/>
        <v>36583.671200700002</v>
      </c>
      <c r="E4" s="10" t="s">
        <v>128</v>
      </c>
      <c r="F4" s="10" t="s">
        <v>129</v>
      </c>
      <c r="G4" s="10" t="s">
        <v>130</v>
      </c>
      <c r="H4" s="10" t="s">
        <v>131</v>
      </c>
      <c r="I4" s="10" t="s">
        <v>132</v>
      </c>
      <c r="J4" s="10" t="s">
        <v>133</v>
      </c>
      <c r="K4" s="10" t="str">
        <f t="shared" ca="1" si="2"/>
        <v>D2565672</v>
      </c>
      <c r="L4" s="10" t="str">
        <f t="shared" ca="1" si="3"/>
        <v>SMETS2</v>
      </c>
      <c r="M4" s="10" t="str">
        <f t="shared" ca="1" si="4"/>
        <v>H2064811</v>
      </c>
    </row>
    <row r="5" spans="1:13">
      <c r="A5" s="10" t="str">
        <f t="shared" ca="1" si="0"/>
        <v>Electric</v>
      </c>
      <c r="B5" s="8" t="str" cm="1">
        <f t="array" aca="1" ref="B5" ca="1">INDEX(Schema!B$19:B$41,RANDBETWEEN(1,23))</f>
        <v>6.2.9</v>
      </c>
      <c r="C5" s="10" t="str">
        <f ca="1">VLOOKUP(B5,Schema!B$19:C$41,2,FALSE)</f>
        <v>Read Device Configuration (Payment Mode)</v>
      </c>
      <c r="D5" s="11">
        <f t="shared" ca="1" si="1"/>
        <v>36582.758633789999</v>
      </c>
      <c r="E5" s="10" t="s">
        <v>134</v>
      </c>
      <c r="F5" s="10" t="s">
        <v>135</v>
      </c>
      <c r="G5" s="10" t="s">
        <v>136</v>
      </c>
      <c r="H5" s="10" t="s">
        <v>137</v>
      </c>
      <c r="I5" s="10" t="s">
        <v>132</v>
      </c>
      <c r="J5" s="10" t="s">
        <v>138</v>
      </c>
      <c r="K5" s="10" t="str">
        <f t="shared" ca="1" si="2"/>
        <v>D7331162</v>
      </c>
      <c r="L5" s="10" t="str">
        <f t="shared" ca="1" si="3"/>
        <v>SMETS1</v>
      </c>
      <c r="M5" s="10" t="str">
        <f t="shared" ca="1" si="4"/>
        <v>H8164492</v>
      </c>
    </row>
    <row r="6" spans="1:13">
      <c r="A6" s="10" t="str">
        <f t="shared" ca="1" si="0"/>
        <v>Gas</v>
      </c>
      <c r="B6" s="8" t="str" cm="1">
        <f t="array" aca="1" ref="B6" ca="1">INDEX(Schema!B$19:B$41,RANDBETWEEN(1,23))</f>
        <v>4.4.5</v>
      </c>
      <c r="C6" s="10" t="str">
        <f ca="1">VLOOKUP(B6,Schema!B$19:C$41,2,FALSE)</f>
        <v>Retrieve Billing Data Log (Prepayment Credits)</v>
      </c>
      <c r="D6" s="11">
        <f t="shared" ca="1" si="1"/>
        <v>36713.67461383</v>
      </c>
      <c r="E6" s="10" t="s">
        <v>139</v>
      </c>
      <c r="F6" s="10" t="s">
        <v>140</v>
      </c>
      <c r="G6" s="10" t="s">
        <v>141</v>
      </c>
      <c r="H6" s="10" t="s">
        <v>142</v>
      </c>
      <c r="I6" s="10" t="s">
        <v>143</v>
      </c>
      <c r="J6" s="10" t="s">
        <v>144</v>
      </c>
      <c r="K6" s="10" t="str">
        <f t="shared" ca="1" si="2"/>
        <v>D1420223</v>
      </c>
      <c r="L6" s="10" t="str">
        <f t="shared" ca="1" si="3"/>
        <v>SMETS2</v>
      </c>
      <c r="M6" s="10" t="str">
        <f t="shared" ca="1" si="4"/>
        <v>H4433829</v>
      </c>
    </row>
    <row r="7" spans="1:13">
      <c r="A7" s="10" t="str">
        <f t="shared" ca="1" si="0"/>
        <v>Gas</v>
      </c>
      <c r="B7" s="8" cm="1">
        <f t="array" aca="1" ref="B7" ca="1">INDEX(Schema!B$19:B$41,RANDBETWEEN(1,23))</f>
        <v>4.13</v>
      </c>
      <c r="C7" s="10" t="str">
        <f ca="1">VLOOKUP(B7,Schema!B$19:C$41,2,FALSE)</f>
        <v>Read Prepayment Configuration</v>
      </c>
      <c r="D7" s="11">
        <f t="shared" ca="1" si="1"/>
        <v>36636.95105612</v>
      </c>
      <c r="E7" s="10" t="s">
        <v>145</v>
      </c>
      <c r="F7" s="10" t="s">
        <v>146</v>
      </c>
      <c r="G7" s="10" t="s">
        <v>147</v>
      </c>
      <c r="H7" s="10" t="s">
        <v>148</v>
      </c>
      <c r="I7" s="10" t="s">
        <v>149</v>
      </c>
      <c r="J7" s="10" t="s">
        <v>150</v>
      </c>
      <c r="K7" s="10" t="str">
        <f t="shared" ca="1" si="2"/>
        <v>D3862834</v>
      </c>
      <c r="L7" s="10" t="str">
        <f t="shared" ca="1" si="3"/>
        <v>SMETS1</v>
      </c>
      <c r="M7" s="10" t="str">
        <f t="shared" ca="1" si="4"/>
        <v>H2217804</v>
      </c>
    </row>
    <row r="8" spans="1:13">
      <c r="A8" s="10" t="str">
        <f t="shared" ca="1" si="0"/>
        <v>Gas</v>
      </c>
      <c r="B8" s="8" cm="1">
        <f t="array" aca="1" ref="B8" ca="1">INDEX(Schema!B$19:B$41,RANDBETWEEN(1,23))</f>
        <v>2.1</v>
      </c>
      <c r="C8" s="10" t="str">
        <f ca="1">VLOOKUP(B8,Schema!B$19:C$41,2,FALSE)</f>
        <v>Update Prepay Configuration</v>
      </c>
      <c r="D8" s="11">
        <f t="shared" ca="1" si="1"/>
        <v>36841.69705106</v>
      </c>
      <c r="E8" s="10" t="s">
        <v>151</v>
      </c>
      <c r="F8" s="10" t="s">
        <v>152</v>
      </c>
      <c r="G8" s="10" t="s">
        <v>153</v>
      </c>
      <c r="H8" s="10" t="s">
        <v>154</v>
      </c>
      <c r="I8" s="10" t="s">
        <v>155</v>
      </c>
      <c r="J8" s="10" t="s">
        <v>156</v>
      </c>
      <c r="K8" s="10" t="str">
        <f t="shared" ca="1" si="2"/>
        <v>D9958509</v>
      </c>
      <c r="L8" s="10" t="str">
        <f t="shared" ca="1" si="3"/>
        <v>SMETS1</v>
      </c>
      <c r="M8" s="10" t="str">
        <f t="shared" ca="1" si="4"/>
        <v>H1893077</v>
      </c>
    </row>
    <row r="9" spans="1:13">
      <c r="A9" s="10" t="str">
        <f t="shared" ca="1" si="0"/>
        <v>Electric</v>
      </c>
      <c r="B9" s="8" t="str" cm="1">
        <f t="array" aca="1" ref="B9" ca="1">INDEX(Schema!B$19:B$41,RANDBETWEEN(1,23))</f>
        <v>0x810E </v>
      </c>
      <c r="C9" s="10" t="str">
        <f ca="1">VLOOKUP(B9,Schema!B$19:C$41,2,FALSE)</f>
        <v>Credit Added Locally </v>
      </c>
      <c r="D9" s="11">
        <f t="shared" ca="1" si="1"/>
        <v>36569.380649359999</v>
      </c>
      <c r="E9" s="10" t="s">
        <v>157</v>
      </c>
      <c r="F9" s="10" t="s">
        <v>158</v>
      </c>
      <c r="G9" s="10" t="s">
        <v>159</v>
      </c>
      <c r="H9" s="10" t="s">
        <v>160</v>
      </c>
      <c r="I9" s="10" t="s">
        <v>161</v>
      </c>
      <c r="J9" s="10" t="s">
        <v>162</v>
      </c>
      <c r="K9" s="10" t="str">
        <f t="shared" ca="1" si="2"/>
        <v>D2931055</v>
      </c>
      <c r="L9" s="10" t="str">
        <f t="shared" ca="1" si="3"/>
        <v>SMETS2</v>
      </c>
      <c r="M9" s="10" t="str">
        <f t="shared" ca="1" si="4"/>
        <v>H6907793</v>
      </c>
    </row>
    <row r="10" spans="1:13">
      <c r="A10" s="10" t="str">
        <f t="shared" ca="1" si="0"/>
        <v>Electric</v>
      </c>
      <c r="B10" s="8" cm="1">
        <f t="array" aca="1" ref="B10" ca="1">INDEX(Schema!B$19:B$41,RANDBETWEEN(1,23))</f>
        <v>2.2999999999999998</v>
      </c>
      <c r="C10" s="10" t="str">
        <f ca="1">VLOOKUP(B10,Schema!B$19:C$41,2,FALSE)</f>
        <v>Update Debt</v>
      </c>
      <c r="D10" s="11">
        <f t="shared" ca="1" si="1"/>
        <v>36883.053076650001</v>
      </c>
      <c r="E10" s="10" t="s">
        <v>163</v>
      </c>
      <c r="F10" s="10" t="s">
        <v>164</v>
      </c>
      <c r="G10" s="10" t="s">
        <v>165</v>
      </c>
      <c r="H10" s="10" t="s">
        <v>166</v>
      </c>
      <c r="I10" s="10" t="s">
        <v>167</v>
      </c>
      <c r="J10" s="10" t="s">
        <v>168</v>
      </c>
      <c r="K10" s="10" t="str">
        <f t="shared" ca="1" si="2"/>
        <v>D5304041</v>
      </c>
      <c r="L10" s="10" t="str">
        <f t="shared" ca="1" si="3"/>
        <v>SMETS2</v>
      </c>
      <c r="M10" s="10" t="str">
        <f t="shared" ca="1" si="4"/>
        <v>H9007305</v>
      </c>
    </row>
    <row r="11" spans="1:13">
      <c r="A11" s="10" t="str">
        <f t="shared" ca="1" si="0"/>
        <v>Gas</v>
      </c>
      <c r="B11" s="8" t="str" cm="1">
        <f t="array" aca="1" ref="B11" ca="1">INDEX(Schema!B$19:B$41,RANDBETWEEN(1,23))</f>
        <v>0x810E </v>
      </c>
      <c r="C11" s="10" t="str">
        <f ca="1">VLOOKUP(B11,Schema!B$19:C$41,2,FALSE)</f>
        <v>Credit Added Locally </v>
      </c>
      <c r="D11" s="11">
        <f t="shared" ca="1" si="1"/>
        <v>36662.879357810001</v>
      </c>
      <c r="E11" s="10" t="s">
        <v>169</v>
      </c>
      <c r="F11" s="10" t="s">
        <v>170</v>
      </c>
      <c r="G11" s="10" t="s">
        <v>171</v>
      </c>
      <c r="H11" s="10" t="s">
        <v>172</v>
      </c>
      <c r="I11" s="10" t="s">
        <v>143</v>
      </c>
      <c r="J11" s="10" t="s">
        <v>173</v>
      </c>
      <c r="K11" s="10" t="str">
        <f t="shared" ca="1" si="2"/>
        <v>D1720670</v>
      </c>
      <c r="L11" s="10" t="str">
        <f t="shared" ca="1" si="3"/>
        <v>SMETS2</v>
      </c>
      <c r="M11" s="10" t="str">
        <f t="shared" ca="1" si="4"/>
        <v>H8740601</v>
      </c>
    </row>
    <row r="12" spans="1:13">
      <c r="A12" s="10" t="str">
        <f t="shared" ca="1" si="0"/>
        <v>Gas</v>
      </c>
      <c r="B12" s="8" t="str" cm="1">
        <f t="array" aca="1" ref="B12" ca="1">INDEX(Schema!B$19:B$41,RANDBETWEEN(1,23))</f>
        <v>0x8119 </v>
      </c>
      <c r="C12" s="10" t="str">
        <f ca="1">VLOOKUP(B12,Schema!B$19:C$41,2,FALSE)</f>
        <v>Emergency Credit Has Become Available (prepayment mode) </v>
      </c>
      <c r="D12" s="11">
        <f t="shared" ca="1" si="1"/>
        <v>36628.016481999999</v>
      </c>
      <c r="E12" s="10" t="s">
        <v>174</v>
      </c>
      <c r="F12" s="10" t="s">
        <v>175</v>
      </c>
      <c r="G12" s="10" t="s">
        <v>176</v>
      </c>
      <c r="H12" s="10" t="s">
        <v>148</v>
      </c>
      <c r="I12" s="10" t="s">
        <v>149</v>
      </c>
      <c r="J12" s="10" t="s">
        <v>177</v>
      </c>
      <c r="K12" s="10" t="str">
        <f t="shared" ca="1" si="2"/>
        <v>D1872928</v>
      </c>
      <c r="L12" s="10" t="str">
        <f t="shared" ca="1" si="3"/>
        <v>SMETS1</v>
      </c>
      <c r="M12" s="10" t="str">
        <f t="shared" ca="1" si="4"/>
        <v>H7919538</v>
      </c>
    </row>
    <row r="13" spans="1:13">
      <c r="A13" s="10" t="str">
        <f t="shared" ca="1" si="0"/>
        <v>Electric</v>
      </c>
      <c r="B13" s="8" cm="1">
        <f t="array" aca="1" ref="B13" ca="1">INDEX(Schema!B$19:B$41,RANDBETWEEN(1,23))</f>
        <v>2.2000000000000002</v>
      </c>
      <c r="C13" s="10" t="str">
        <f ca="1">VLOOKUP(B13,Schema!B$19:C$41,2,FALSE)</f>
        <v>Top Up Device</v>
      </c>
      <c r="D13" s="11">
        <f t="shared" ca="1" si="1"/>
        <v>36591.697526049997</v>
      </c>
      <c r="E13" s="10" t="s">
        <v>178</v>
      </c>
      <c r="F13" s="10" t="s">
        <v>179</v>
      </c>
      <c r="G13" s="10" t="s">
        <v>180</v>
      </c>
      <c r="H13" s="10" t="s">
        <v>181</v>
      </c>
      <c r="I13" s="10" t="s">
        <v>182</v>
      </c>
      <c r="J13" s="10" t="s">
        <v>183</v>
      </c>
      <c r="K13" s="10" t="str">
        <f t="shared" ca="1" si="2"/>
        <v>D7493763</v>
      </c>
      <c r="L13" s="10" t="str">
        <f t="shared" ca="1" si="3"/>
        <v>SMETS1</v>
      </c>
      <c r="M13" s="10" t="str">
        <f t="shared" ca="1" si="4"/>
        <v>H5717011</v>
      </c>
    </row>
    <row r="14" spans="1:13">
      <c r="A14" s="10" t="str">
        <f t="shared" ca="1" si="0"/>
        <v>Electric</v>
      </c>
      <c r="B14" s="8" t="str" cm="1">
        <f t="array" aca="1" ref="B14" ca="1">INDEX(Schema!B$19:B$41,RANDBETWEEN(1,23))</f>
        <v>0x81AA </v>
      </c>
      <c r="C14" s="10" t="str">
        <f ca="1">VLOOKUP(B14,Schema!B$19:C$41,2,FALSE)</f>
        <v>Emergency Credit Exhausted </v>
      </c>
      <c r="D14" s="11">
        <f t="shared" ca="1" si="1"/>
        <v>36717.663589410004</v>
      </c>
      <c r="E14" s="10" t="s">
        <v>184</v>
      </c>
      <c r="F14" s="10" t="s">
        <v>185</v>
      </c>
      <c r="G14" s="10" t="s">
        <v>186</v>
      </c>
      <c r="H14" s="10" t="s">
        <v>187</v>
      </c>
      <c r="I14" s="10" t="s">
        <v>188</v>
      </c>
      <c r="J14" s="10" t="s">
        <v>189</v>
      </c>
      <c r="K14" s="10" t="str">
        <f t="shared" ca="1" si="2"/>
        <v>D6936984</v>
      </c>
      <c r="L14" s="10" t="str">
        <f t="shared" ca="1" si="3"/>
        <v>SMETS2</v>
      </c>
      <c r="M14" s="10" t="str">
        <f t="shared" ca="1" si="4"/>
        <v>H7669080</v>
      </c>
    </row>
    <row r="15" spans="1:13">
      <c r="A15" s="10" t="str">
        <f t="shared" ca="1" si="0"/>
        <v>Electric</v>
      </c>
      <c r="B15" s="8" t="str" cm="1">
        <f t="array" aca="1" ref="B15" ca="1">INDEX(Schema!B$19:B$41,RANDBETWEEN(1,23))</f>
        <v>0x81AB </v>
      </c>
      <c r="C15" s="10" t="str">
        <f ca="1">VLOOKUP(B15,Schema!B$19:C$41,2,FALSE)</f>
        <v>Emergency Credit Activated </v>
      </c>
      <c r="D15" s="11">
        <f t="shared" ca="1" si="1"/>
        <v>36771.633357530001</v>
      </c>
      <c r="E15" s="10" t="s">
        <v>190</v>
      </c>
      <c r="F15" s="10" t="s">
        <v>191</v>
      </c>
      <c r="G15" s="10" t="s">
        <v>192</v>
      </c>
      <c r="H15" s="10" t="s">
        <v>193</v>
      </c>
      <c r="I15" s="10" t="s">
        <v>188</v>
      </c>
      <c r="J15" s="10" t="s">
        <v>194</v>
      </c>
      <c r="K15" s="10" t="str">
        <f t="shared" ca="1" si="2"/>
        <v>D9255551</v>
      </c>
      <c r="L15" s="10" t="str">
        <f t="shared" ca="1" si="3"/>
        <v>SMETS2</v>
      </c>
      <c r="M15" s="10" t="str">
        <f t="shared" ca="1" si="4"/>
        <v>H3636500</v>
      </c>
    </row>
    <row r="16" spans="1:13">
      <c r="A16" s="10" t="str">
        <f t="shared" ca="1" si="0"/>
        <v>Gas</v>
      </c>
      <c r="B16" s="8" t="str" cm="1">
        <f t="array" aca="1" ref="B16" ca="1">INDEX(Schema!B$19:B$41,RANDBETWEEN(1,23))</f>
        <v>0x8F0F</v>
      </c>
      <c r="C16" s="10" t="str">
        <f ca="1">VLOOKUP(B16,Schema!B$19:C$41,2,FALSE)</f>
        <v>Credit Below Disablement Threshold (prepayment mode)</v>
      </c>
      <c r="D16" s="11">
        <f t="shared" ca="1" si="1"/>
        <v>36758.792440160003</v>
      </c>
      <c r="E16" s="10" t="s">
        <v>195</v>
      </c>
      <c r="F16" s="10" t="s">
        <v>196</v>
      </c>
      <c r="G16" s="10" t="s">
        <v>197</v>
      </c>
      <c r="H16" s="10" t="s">
        <v>198</v>
      </c>
      <c r="I16" s="10" t="s">
        <v>199</v>
      </c>
      <c r="J16" s="10" t="s">
        <v>200</v>
      </c>
      <c r="K16" s="10" t="str">
        <f t="shared" ca="1" si="2"/>
        <v>D9536837</v>
      </c>
      <c r="L16" s="10" t="str">
        <f t="shared" ca="1" si="3"/>
        <v>SMETS2</v>
      </c>
      <c r="M16" s="10" t="str">
        <f t="shared" ca="1" si="4"/>
        <v>H5634557</v>
      </c>
    </row>
    <row r="17" spans="1:13">
      <c r="A17" s="10" t="str">
        <f t="shared" ca="1" si="0"/>
        <v>Electric</v>
      </c>
      <c r="B17" s="8" t="str" cm="1">
        <f t="array" aca="1" ref="B17" ca="1">INDEX(Schema!B$19:B$41,RANDBETWEEN(1,23))</f>
        <v>0x810E </v>
      </c>
      <c r="C17" s="10" t="str">
        <f ca="1">VLOOKUP(B17,Schema!B$19:C$41,2,FALSE)</f>
        <v>Credit Added Locally </v>
      </c>
      <c r="D17" s="11">
        <f t="shared" ca="1" si="1"/>
        <v>36865.688627199997</v>
      </c>
      <c r="E17" s="10" t="s">
        <v>201</v>
      </c>
      <c r="F17" s="10" t="s">
        <v>202</v>
      </c>
      <c r="G17" s="10" t="s">
        <v>203</v>
      </c>
      <c r="H17" s="10" t="s">
        <v>204</v>
      </c>
      <c r="I17" s="10" t="s">
        <v>155</v>
      </c>
      <c r="J17" s="10" t="s">
        <v>205</v>
      </c>
      <c r="K17" s="10" t="str">
        <f t="shared" ca="1" si="2"/>
        <v>D9155464</v>
      </c>
      <c r="L17" s="10" t="str">
        <f t="shared" ca="1" si="3"/>
        <v>SMETS1</v>
      </c>
      <c r="M17" s="10" t="str">
        <f t="shared" ca="1" si="4"/>
        <v>H1090770</v>
      </c>
    </row>
    <row r="18" spans="1:13">
      <c r="A18" s="10" t="str">
        <f t="shared" ca="1" si="0"/>
        <v>Electric</v>
      </c>
      <c r="B18" s="8" t="str" cm="1">
        <f t="array" aca="1" ref="B18" ca="1">INDEX(Schema!B$19:B$41,RANDBETWEEN(1,23))</f>
        <v>0x8F0F</v>
      </c>
      <c r="C18" s="10" t="str">
        <f ca="1">VLOOKUP(B18,Schema!B$19:C$41,2,FALSE)</f>
        <v>Credit Below Disablement Threshold (prepayment mode)</v>
      </c>
      <c r="D18" s="11">
        <f t="shared" ca="1" si="1"/>
        <v>36546.24101677</v>
      </c>
      <c r="E18" s="10" t="s">
        <v>206</v>
      </c>
      <c r="F18" s="10" t="s">
        <v>207</v>
      </c>
      <c r="G18" s="10" t="s">
        <v>208</v>
      </c>
      <c r="H18" s="10" t="s">
        <v>209</v>
      </c>
      <c r="I18" s="10" t="s">
        <v>210</v>
      </c>
      <c r="J18" s="10" t="s">
        <v>211</v>
      </c>
      <c r="K18" s="10" t="str">
        <f t="shared" ca="1" si="2"/>
        <v>D3981945</v>
      </c>
      <c r="L18" s="10" t="str">
        <f t="shared" ca="1" si="3"/>
        <v>SMETS2</v>
      </c>
      <c r="M18" s="10" t="str">
        <f t="shared" ca="1" si="4"/>
        <v>H2384384</v>
      </c>
    </row>
    <row r="19" spans="1:13">
      <c r="A19" s="10" t="str">
        <f t="shared" ca="1" si="0"/>
        <v>Electric</v>
      </c>
      <c r="B19" s="8" t="str" cm="1">
        <f t="array" aca="1" ref="B19" ca="1">INDEX(Schema!B$19:B$41,RANDBETWEEN(1,23))</f>
        <v>0x810E </v>
      </c>
      <c r="C19" s="10" t="str">
        <f ca="1">VLOOKUP(B19,Schema!B$19:C$41,2,FALSE)</f>
        <v>Credit Added Locally </v>
      </c>
      <c r="D19" s="11">
        <f t="shared" ca="1" si="1"/>
        <v>36735.282165299999</v>
      </c>
      <c r="E19" s="10" t="s">
        <v>212</v>
      </c>
      <c r="F19" s="10" t="s">
        <v>213</v>
      </c>
      <c r="G19" s="10" t="s">
        <v>214</v>
      </c>
      <c r="H19" s="10" t="s">
        <v>215</v>
      </c>
      <c r="I19" s="10" t="s">
        <v>216</v>
      </c>
      <c r="J19" s="10" t="s">
        <v>217</v>
      </c>
      <c r="K19" s="10" t="str">
        <f t="shared" ca="1" si="2"/>
        <v>D6165735</v>
      </c>
      <c r="L19" s="10" t="str">
        <f t="shared" ca="1" si="3"/>
        <v>SMETS2</v>
      </c>
      <c r="M19" s="10" t="str">
        <f t="shared" ca="1" si="4"/>
        <v>H2926002</v>
      </c>
    </row>
    <row r="20" spans="1:13">
      <c r="A20" s="10" t="str">
        <f t="shared" ca="1" si="0"/>
        <v>Gas</v>
      </c>
      <c r="B20" s="8" cm="1">
        <f t="array" aca="1" ref="B20" ca="1">INDEX(Schema!B$19:B$41,RANDBETWEEN(1,23))</f>
        <v>2.2000000000000002</v>
      </c>
      <c r="C20" s="10" t="str">
        <f ca="1">VLOOKUP(B20,Schema!B$19:C$41,2,FALSE)</f>
        <v>Top Up Device</v>
      </c>
      <c r="D20" s="11">
        <f t="shared" ca="1" si="1"/>
        <v>36579.356012169999</v>
      </c>
      <c r="E20" s="10" t="s">
        <v>218</v>
      </c>
      <c r="F20" s="10" t="s">
        <v>219</v>
      </c>
      <c r="G20" s="10" t="s">
        <v>220</v>
      </c>
      <c r="H20" s="10" t="s">
        <v>221</v>
      </c>
      <c r="I20" s="10" t="s">
        <v>222</v>
      </c>
      <c r="J20" s="10" t="s">
        <v>223</v>
      </c>
      <c r="K20" s="10" t="str">
        <f t="shared" ca="1" si="2"/>
        <v>D7331076</v>
      </c>
      <c r="L20" s="10" t="str">
        <f t="shared" ca="1" si="3"/>
        <v>SMETS2</v>
      </c>
      <c r="M20" s="10" t="str">
        <f t="shared" ca="1" si="4"/>
        <v>H8792569</v>
      </c>
    </row>
    <row r="21" spans="1:13">
      <c r="A21" s="10" t="str">
        <f t="shared" ca="1" si="0"/>
        <v>Gas</v>
      </c>
      <c r="B21" s="8" t="str" cm="1">
        <f t="array" aca="1" ref="B21" ca="1">INDEX(Schema!B$19:B$41,RANDBETWEEN(1,23))</f>
        <v>0x810D </v>
      </c>
      <c r="C21" s="10" t="str">
        <f ca="1">VLOOKUP(B21,Schema!B$19:C$41,2,FALSE)</f>
        <v>Combined Credit Below Low Credit Threshold (prepayment mode) </v>
      </c>
      <c r="D21" s="11">
        <f t="shared" ca="1" si="1"/>
        <v>36781.403420989998</v>
      </c>
      <c r="E21" s="10" t="s">
        <v>224</v>
      </c>
      <c r="F21" s="10" t="s">
        <v>225</v>
      </c>
      <c r="G21" s="10" t="s">
        <v>226</v>
      </c>
      <c r="H21" s="10" t="s">
        <v>227</v>
      </c>
      <c r="I21" s="10" t="s">
        <v>155</v>
      </c>
      <c r="J21" s="10" t="s">
        <v>228</v>
      </c>
      <c r="K21" s="10" t="str">
        <f t="shared" ca="1" si="2"/>
        <v>D1304555</v>
      </c>
      <c r="L21" s="10" t="str">
        <f t="shared" ca="1" si="3"/>
        <v>SMETS1</v>
      </c>
      <c r="M21" s="10" t="str">
        <f t="shared" ca="1" si="4"/>
        <v>H1324113</v>
      </c>
    </row>
    <row r="22" spans="1:13">
      <c r="A22" s="10" t="str">
        <f t="shared" ca="1" si="0"/>
        <v>Electric</v>
      </c>
      <c r="B22" s="8" t="str" cm="1">
        <f t="array" aca="1" ref="B22" ca="1">INDEX(Schema!B$19:B$41,RANDBETWEEN(1,23))</f>
        <v>0x810D </v>
      </c>
      <c r="C22" s="10" t="str">
        <f ca="1">VLOOKUP(B22,Schema!B$19:C$41,2,FALSE)</f>
        <v>Combined Credit Below Low Credit Threshold (prepayment mode) </v>
      </c>
      <c r="D22" s="11">
        <f t="shared" ca="1" si="1"/>
        <v>36844.680281770001</v>
      </c>
      <c r="E22" s="10" t="s">
        <v>229</v>
      </c>
      <c r="F22" s="10" t="s">
        <v>230</v>
      </c>
      <c r="G22" s="10" t="s">
        <v>231</v>
      </c>
      <c r="H22" s="10" t="s">
        <v>232</v>
      </c>
      <c r="I22" s="10" t="s">
        <v>155</v>
      </c>
      <c r="J22" s="10" t="s">
        <v>233</v>
      </c>
      <c r="K22" s="10" t="str">
        <f t="shared" ca="1" si="2"/>
        <v>D8502219</v>
      </c>
      <c r="L22" s="10" t="str">
        <f t="shared" ca="1" si="3"/>
        <v>SMETS1</v>
      </c>
      <c r="M22" s="10" t="str">
        <f t="shared" ca="1" si="4"/>
        <v>H9680756</v>
      </c>
    </row>
    <row r="23" spans="1:13">
      <c r="A23" s="10" t="str">
        <f t="shared" ca="1" si="0"/>
        <v>Electric</v>
      </c>
      <c r="B23" s="8" cm="1">
        <f t="array" aca="1" ref="B23" ca="1">INDEX(Schema!B$19:B$41,RANDBETWEEN(1,23))</f>
        <v>2.5</v>
      </c>
      <c r="C23" s="10" t="str">
        <f ca="1">VLOOKUP(B23,Schema!B$19:C$41,2,FALSE)</f>
        <v>Activate Emergency Credit</v>
      </c>
      <c r="D23" s="11">
        <f t="shared" ca="1" si="1"/>
        <v>36752.684699459998</v>
      </c>
      <c r="E23" s="10" t="s">
        <v>234</v>
      </c>
      <c r="F23" s="10" t="s">
        <v>235</v>
      </c>
      <c r="G23" s="10" t="s">
        <v>236</v>
      </c>
      <c r="H23" s="10" t="s">
        <v>237</v>
      </c>
      <c r="I23" s="10" t="s">
        <v>216</v>
      </c>
      <c r="J23" s="10" t="s">
        <v>238</v>
      </c>
      <c r="K23" s="10" t="str">
        <f t="shared" ca="1" si="2"/>
        <v>D1053160</v>
      </c>
      <c r="L23" s="10" t="str">
        <f t="shared" ca="1" si="3"/>
        <v>SMETS2</v>
      </c>
      <c r="M23" s="10" t="str">
        <f t="shared" ca="1" si="4"/>
        <v>H5810574</v>
      </c>
    </row>
    <row r="24" spans="1:13">
      <c r="A24" s="10" t="str">
        <f t="shared" ca="1" si="0"/>
        <v>Gas</v>
      </c>
      <c r="B24" s="8" t="str" cm="1">
        <f t="array" aca="1" ref="B24" ca="1">INDEX(Schema!B$19:B$41,RANDBETWEEN(1,23))</f>
        <v>4.4.3</v>
      </c>
      <c r="C24" s="10" t="str">
        <f ca="1">VLOOKUP(B24,Schema!B$19:C$41,2,FALSE)</f>
        <v>Retrieve Billing Calendar Triggered Billing Data Log</v>
      </c>
      <c r="D24" s="11">
        <f t="shared" ca="1" si="1"/>
        <v>36722.354318940001</v>
      </c>
      <c r="E24" s="10" t="s">
        <v>239</v>
      </c>
      <c r="F24" s="10" t="s">
        <v>240</v>
      </c>
      <c r="G24" s="10" t="s">
        <v>241</v>
      </c>
      <c r="H24" s="10" t="s">
        <v>242</v>
      </c>
      <c r="I24" s="10" t="s">
        <v>161</v>
      </c>
      <c r="J24" s="10" t="s">
        <v>243</v>
      </c>
      <c r="K24" s="10" t="str">
        <f t="shared" ca="1" si="2"/>
        <v>D8607239</v>
      </c>
      <c r="L24" s="10" t="str">
        <f t="shared" ca="1" si="3"/>
        <v>SMETS2</v>
      </c>
      <c r="M24" s="10" t="str">
        <f t="shared" ca="1" si="4"/>
        <v>H8127169</v>
      </c>
    </row>
    <row r="25" spans="1:13">
      <c r="A25" s="10" t="str">
        <f t="shared" ca="1" si="0"/>
        <v>Gas</v>
      </c>
      <c r="B25" s="8" t="str" cm="1">
        <f t="array" aca="1" ref="B25" ca="1">INDEX(Schema!B$19:B$41,RANDBETWEEN(1,23))</f>
        <v>6.2.9</v>
      </c>
      <c r="C25" s="10" t="str">
        <f ca="1">VLOOKUP(B25,Schema!B$19:C$41,2,FALSE)</f>
        <v>Read Device Configuration (Payment Mode)</v>
      </c>
      <c r="D25" s="11">
        <f t="shared" ca="1" si="1"/>
        <v>36574.888724210003</v>
      </c>
      <c r="E25" s="10" t="s">
        <v>244</v>
      </c>
      <c r="F25" s="10" t="s">
        <v>245</v>
      </c>
      <c r="G25" s="10" t="s">
        <v>246</v>
      </c>
      <c r="H25" s="10" t="s">
        <v>247</v>
      </c>
      <c r="I25" s="10" t="s">
        <v>199</v>
      </c>
      <c r="J25" s="10" t="s">
        <v>248</v>
      </c>
      <c r="K25" s="10" t="str">
        <f t="shared" ca="1" si="2"/>
        <v>D9985383</v>
      </c>
      <c r="L25" s="10" t="str">
        <f t="shared" ca="1" si="3"/>
        <v>SMETS2</v>
      </c>
      <c r="M25" s="10" t="str">
        <f t="shared" ca="1" si="4"/>
        <v>H4940283</v>
      </c>
    </row>
    <row r="26" spans="1:13">
      <c r="A26" s="10" t="str">
        <f t="shared" ca="1" si="0"/>
        <v>Gas</v>
      </c>
      <c r="B26" s="8" cm="1">
        <f t="array" aca="1" ref="B26" ca="1">INDEX(Schema!B$19:B$41,RANDBETWEEN(1,23))</f>
        <v>1.6</v>
      </c>
      <c r="C26" s="10" t="str">
        <f ca="1">VLOOKUP(B26,Schema!B$19:C$41,2,FALSE)</f>
        <v>Update Payment Mode</v>
      </c>
      <c r="D26" s="11">
        <f t="shared" ca="1" si="1"/>
        <v>36788.477645990002</v>
      </c>
      <c r="E26" s="10" t="s">
        <v>249</v>
      </c>
      <c r="F26" s="10" t="s">
        <v>250</v>
      </c>
      <c r="G26" s="10" t="s">
        <v>251</v>
      </c>
      <c r="H26" s="10" t="s">
        <v>252</v>
      </c>
      <c r="I26" s="10" t="s">
        <v>253</v>
      </c>
      <c r="J26" s="10" t="s">
        <v>254</v>
      </c>
      <c r="K26" s="10" t="str">
        <f t="shared" ca="1" si="2"/>
        <v>D9728894</v>
      </c>
      <c r="L26" s="10" t="str">
        <f t="shared" ca="1" si="3"/>
        <v>SMETS2</v>
      </c>
      <c r="M26" s="10" t="str">
        <f t="shared" ca="1" si="4"/>
        <v>H3977479</v>
      </c>
    </row>
    <row r="27" spans="1:13">
      <c r="A27" s="10" t="str">
        <f t="shared" ca="1" si="0"/>
        <v>Electric</v>
      </c>
      <c r="B27" s="8" t="str" cm="1">
        <f t="array" aca="1" ref="B27" ca="1">INDEX(Schema!B$19:B$41,RANDBETWEEN(1,23))</f>
        <v>4.4.3</v>
      </c>
      <c r="C27" s="10" t="str">
        <f ca="1">VLOOKUP(B27,Schema!B$19:C$41,2,FALSE)</f>
        <v>Retrieve Billing Calendar Triggered Billing Data Log</v>
      </c>
      <c r="D27" s="11">
        <f t="shared" ca="1" si="1"/>
        <v>36815.073043060002</v>
      </c>
      <c r="E27" s="10" t="s">
        <v>255</v>
      </c>
      <c r="F27" s="10" t="s">
        <v>256</v>
      </c>
      <c r="G27" s="10" t="s">
        <v>257</v>
      </c>
      <c r="H27" s="10" t="s">
        <v>258</v>
      </c>
      <c r="I27" s="10" t="s">
        <v>259</v>
      </c>
      <c r="J27" s="10" t="s">
        <v>260</v>
      </c>
      <c r="K27" s="10" t="str">
        <f t="shared" ca="1" si="2"/>
        <v>D4154820</v>
      </c>
      <c r="L27" s="10" t="str">
        <f t="shared" ca="1" si="3"/>
        <v>SMETS2</v>
      </c>
      <c r="M27" s="10" t="str">
        <f ca="1">_xlfn.CONCAT("H", RANDBETWEEN(1000000, 9999999))</f>
        <v>H5558898</v>
      </c>
    </row>
    <row r="28" spans="1:13">
      <c r="A28" s="10" t="str">
        <f t="shared" ca="1" si="0"/>
        <v>Electric</v>
      </c>
      <c r="B28" s="8" cm="1">
        <f t="array" aca="1" ref="B28" ca="1">INDEX(Schema!B$19:B$41,RANDBETWEEN(1,23))</f>
        <v>4.13</v>
      </c>
      <c r="C28" s="10" t="str">
        <f ca="1">VLOOKUP(B28,Schema!B$19:C$41,2,FALSE)</f>
        <v>Read Prepayment Configuration</v>
      </c>
      <c r="D28" s="11">
        <f t="shared" ca="1" si="1"/>
        <v>36681.506706920001</v>
      </c>
      <c r="E28" s="10" t="s">
        <v>261</v>
      </c>
      <c r="F28" s="10" t="s">
        <v>262</v>
      </c>
      <c r="G28" s="10" t="s">
        <v>263</v>
      </c>
      <c r="H28" s="10" t="s">
        <v>264</v>
      </c>
      <c r="I28" s="10" t="s">
        <v>149</v>
      </c>
      <c r="J28" s="10" t="s">
        <v>265</v>
      </c>
      <c r="K28" s="10" t="str">
        <f t="shared" ca="1" si="2"/>
        <v>D4308391</v>
      </c>
      <c r="L28" s="10" t="str">
        <f t="shared" ca="1" si="3"/>
        <v>SMETS1</v>
      </c>
      <c r="M28" s="10" t="str">
        <f t="shared" ca="1" si="4"/>
        <v>H6245941</v>
      </c>
    </row>
    <row r="29" spans="1:13">
      <c r="A29" s="10" t="str">
        <f t="shared" ca="1" si="0"/>
        <v>Gas</v>
      </c>
      <c r="B29" s="8" t="str" cm="1">
        <f t="array" aca="1" ref="B29" ca="1">INDEX(Schema!B$19:B$41,RANDBETWEEN(1,23))</f>
        <v>4.4.4</v>
      </c>
      <c r="C29" s="10" t="str">
        <f ca="1">VLOOKUP(B29,Schema!B$19:C$41,2,FALSE)</f>
        <v>Retrieve Billing Data Log (Payment Based Debt Payments)</v>
      </c>
      <c r="D29" s="11">
        <f t="shared" ca="1" si="1"/>
        <v>36776.544414819997</v>
      </c>
      <c r="E29" s="10" t="s">
        <v>266</v>
      </c>
      <c r="F29" s="10" t="s">
        <v>267</v>
      </c>
      <c r="G29" s="10" t="s">
        <v>268</v>
      </c>
      <c r="H29" s="10" t="s">
        <v>269</v>
      </c>
      <c r="I29" s="10" t="s">
        <v>270</v>
      </c>
      <c r="J29" s="10" t="s">
        <v>271</v>
      </c>
      <c r="K29" s="10" t="str">
        <f t="shared" ca="1" si="2"/>
        <v>D2030410</v>
      </c>
      <c r="L29" s="10" t="str">
        <f t="shared" ca="1" si="3"/>
        <v>SMETS2</v>
      </c>
      <c r="M29" s="10" t="str">
        <f t="shared" ca="1" si="4"/>
        <v>H3475432</v>
      </c>
    </row>
    <row r="30" spans="1:13">
      <c r="A30" s="10" t="str">
        <f t="shared" ca="1" si="0"/>
        <v>Gas</v>
      </c>
      <c r="B30" s="8" t="str" cm="1">
        <f t="array" aca="1" ref="B30" ca="1">INDEX(Schema!B$19:B$41,RANDBETWEEN(1,23))</f>
        <v>0x8119 </v>
      </c>
      <c r="C30" s="10" t="str">
        <f ca="1">VLOOKUP(B30,Schema!B$19:C$41,2,FALSE)</f>
        <v>Emergency Credit Has Become Available (prepayment mode) </v>
      </c>
      <c r="D30" s="11">
        <f t="shared" ca="1" si="1"/>
        <v>36883.319135290003</v>
      </c>
      <c r="E30" s="10" t="s">
        <v>272</v>
      </c>
      <c r="F30" s="10" t="s">
        <v>273</v>
      </c>
      <c r="G30" s="10" t="s">
        <v>274</v>
      </c>
      <c r="H30" s="10" t="s">
        <v>275</v>
      </c>
      <c r="I30" s="10" t="s">
        <v>276</v>
      </c>
      <c r="J30" s="10" t="s">
        <v>277</v>
      </c>
      <c r="K30" s="10" t="str">
        <f t="shared" ca="1" si="2"/>
        <v>D7682405</v>
      </c>
      <c r="L30" s="10" t="str">
        <f t="shared" ca="1" si="3"/>
        <v>SMETS2</v>
      </c>
      <c r="M30" s="10" t="str">
        <f t="shared" ca="1" si="4"/>
        <v>H4323867</v>
      </c>
    </row>
    <row r="31" spans="1:13">
      <c r="A31" s="10" t="str">
        <f t="shared" ca="1" si="0"/>
        <v>Electric</v>
      </c>
      <c r="B31" s="8" t="str" cm="1">
        <f t="array" aca="1" ref="B31" ca="1">INDEX(Schema!B$19:B$41,RANDBETWEEN(1,23))</f>
        <v>0x810D </v>
      </c>
      <c r="C31" s="10" t="str">
        <f ca="1">VLOOKUP(B31,Schema!B$19:C$41,2,FALSE)</f>
        <v>Combined Credit Below Low Credit Threshold (prepayment mode) </v>
      </c>
      <c r="D31" s="11">
        <f t="shared" ca="1" si="1"/>
        <v>36714.364567299999</v>
      </c>
      <c r="E31" s="10" t="s">
        <v>278</v>
      </c>
      <c r="F31" s="10" t="s">
        <v>175</v>
      </c>
      <c r="G31" s="10" t="s">
        <v>176</v>
      </c>
      <c r="H31" s="10" t="s">
        <v>148</v>
      </c>
      <c r="I31" s="10" t="s">
        <v>149</v>
      </c>
      <c r="J31" s="10" t="s">
        <v>279</v>
      </c>
      <c r="K31" s="10" t="str">
        <f t="shared" ca="1" si="2"/>
        <v>D6234728</v>
      </c>
      <c r="L31" s="10" t="str">
        <f t="shared" ca="1" si="3"/>
        <v>SMETS2</v>
      </c>
      <c r="M31" s="10" t="str">
        <f t="shared" ca="1" si="4"/>
        <v>H5081187</v>
      </c>
    </row>
    <row r="32" spans="1:13">
      <c r="A32" s="10" t="str">
        <f t="shared" ca="1" si="0"/>
        <v>Gas</v>
      </c>
      <c r="B32" s="8" cm="1">
        <f t="array" aca="1" ref="B32" ca="1">INDEX(Schema!B$19:B$41,RANDBETWEEN(1,23))</f>
        <v>1.5</v>
      </c>
      <c r="C32" s="10" t="str">
        <f ca="1">VLOOKUP(B32,Schema!B$19:C$41,2,FALSE)</f>
        <v>Update Meter Balance</v>
      </c>
      <c r="D32" s="11">
        <f t="shared" ca="1" si="1"/>
        <v>36728.705170449997</v>
      </c>
      <c r="E32" s="10" t="s">
        <v>280</v>
      </c>
      <c r="F32" s="10" t="s">
        <v>281</v>
      </c>
      <c r="G32" s="10" t="s">
        <v>282</v>
      </c>
      <c r="H32" s="10" t="s">
        <v>172</v>
      </c>
      <c r="I32" s="10" t="s">
        <v>143</v>
      </c>
      <c r="J32" s="10" t="s">
        <v>283</v>
      </c>
      <c r="K32" s="10" t="str">
        <f t="shared" ca="1" si="2"/>
        <v>D8689824</v>
      </c>
      <c r="L32" s="10" t="str">
        <f t="shared" ca="1" si="3"/>
        <v>SMETS2</v>
      </c>
      <c r="M32" s="10" t="str">
        <f t="shared" ca="1" si="4"/>
        <v>H6388172</v>
      </c>
    </row>
    <row r="33" spans="1:13">
      <c r="A33" s="10" t="str">
        <f t="shared" ca="1" si="0"/>
        <v>Electric</v>
      </c>
      <c r="B33" s="8" t="str" cm="1">
        <f t="array" aca="1" ref="B33" ca="1">INDEX(Schema!B$19:B$41,RANDBETWEEN(1,23))</f>
        <v>0x8119 </v>
      </c>
      <c r="C33" s="10" t="str">
        <f ca="1">VLOOKUP(B33,Schema!B$19:C$41,2,FALSE)</f>
        <v>Emergency Credit Has Become Available (prepayment mode) </v>
      </c>
      <c r="D33" s="11">
        <f t="shared" ca="1" si="1"/>
        <v>36800.005039039999</v>
      </c>
      <c r="E33" s="10" t="s">
        <v>284</v>
      </c>
      <c r="F33" s="10" t="s">
        <v>285</v>
      </c>
      <c r="G33" s="10" t="s">
        <v>286</v>
      </c>
      <c r="H33" s="10" t="s">
        <v>215</v>
      </c>
      <c r="I33" s="10" t="s">
        <v>216</v>
      </c>
      <c r="J33" s="10" t="s">
        <v>287</v>
      </c>
      <c r="K33" s="10" t="str">
        <f t="shared" ca="1" si="2"/>
        <v>D8685008</v>
      </c>
      <c r="L33" s="10" t="str">
        <f t="shared" ca="1" si="3"/>
        <v>SMETS2</v>
      </c>
      <c r="M33" s="10" t="str">
        <f t="shared" ca="1" si="4"/>
        <v>H2051072</v>
      </c>
    </row>
    <row r="34" spans="1:13">
      <c r="A34" s="10" t="str">
        <f t="shared" ca="1" si="0"/>
        <v>Gas</v>
      </c>
      <c r="B34" s="8" cm="1">
        <f t="array" aca="1" ref="B34" ca="1">INDEX(Schema!B$19:B$41,RANDBETWEEN(1,23))</f>
        <v>4.1399999999999997</v>
      </c>
      <c r="C34" s="10" t="str">
        <f ca="1">VLOOKUP(B34,Schema!B$19:C$41,2,FALSE)</f>
        <v>Read Prepayment Daily Read Log</v>
      </c>
      <c r="D34" s="11">
        <f t="shared" ca="1" si="1"/>
        <v>36583.924857489998</v>
      </c>
      <c r="E34" s="10" t="s">
        <v>288</v>
      </c>
      <c r="F34" s="10" t="s">
        <v>289</v>
      </c>
      <c r="G34" s="10" t="s">
        <v>290</v>
      </c>
      <c r="H34" s="10" t="s">
        <v>291</v>
      </c>
      <c r="I34" s="10" t="s">
        <v>292</v>
      </c>
      <c r="J34" s="10" t="s">
        <v>293</v>
      </c>
      <c r="K34" s="10" t="str">
        <f t="shared" ca="1" si="2"/>
        <v>D8049966</v>
      </c>
      <c r="L34" s="10" t="str">
        <f t="shared" ca="1" si="3"/>
        <v>SMETS2</v>
      </c>
      <c r="M34" s="10" t="str">
        <f t="shared" ca="1" si="4"/>
        <v>H5895245</v>
      </c>
    </row>
    <row r="35" spans="1:13">
      <c r="A35" s="10" t="str">
        <f t="shared" ca="1" si="0"/>
        <v>Gas</v>
      </c>
      <c r="B35" s="8" t="str" cm="1">
        <f t="array" aca="1" ref="B35" ca="1">INDEX(Schema!B$19:B$41,RANDBETWEEN(1,23))</f>
        <v>0x810E </v>
      </c>
      <c r="C35" s="10" t="str">
        <f ca="1">VLOOKUP(B35,Schema!B$19:C$41,2,FALSE)</f>
        <v>Credit Added Locally </v>
      </c>
      <c r="D35" s="11">
        <f t="shared" ca="1" si="1"/>
        <v>36589.311362779998</v>
      </c>
      <c r="E35" s="10" t="s">
        <v>294</v>
      </c>
      <c r="F35" s="10" t="s">
        <v>295</v>
      </c>
      <c r="G35" s="10" t="s">
        <v>296</v>
      </c>
      <c r="H35" s="10" t="s">
        <v>297</v>
      </c>
      <c r="I35" s="10" t="s">
        <v>182</v>
      </c>
      <c r="J35" s="10" t="s">
        <v>298</v>
      </c>
      <c r="K35" s="10" t="str">
        <f t="shared" ca="1" si="2"/>
        <v>D8701197</v>
      </c>
      <c r="L35" s="10" t="str">
        <f t="shared" ca="1" si="3"/>
        <v>SMETS2</v>
      </c>
      <c r="M35" s="10" t="str">
        <f t="shared" ca="1" si="4"/>
        <v>H9240164</v>
      </c>
    </row>
    <row r="36" spans="1:13">
      <c r="A36" s="10" t="str">
        <f t="shared" ca="1" si="0"/>
        <v>Electric</v>
      </c>
      <c r="B36" s="8" cm="1">
        <f t="array" aca="1" ref="B36" ca="1">INDEX(Schema!B$19:B$41,RANDBETWEEN(1,23))</f>
        <v>2.1</v>
      </c>
      <c r="C36" s="10" t="str">
        <f ca="1">VLOOKUP(B36,Schema!B$19:C$41,2,FALSE)</f>
        <v>Update Prepay Configuration</v>
      </c>
      <c r="D36" s="11">
        <f t="shared" ca="1" si="1"/>
        <v>36715.536562770001</v>
      </c>
      <c r="E36" s="10" t="s">
        <v>299</v>
      </c>
      <c r="F36" s="10" t="s">
        <v>300</v>
      </c>
      <c r="G36" s="10" t="s">
        <v>301</v>
      </c>
      <c r="H36" s="10" t="s">
        <v>302</v>
      </c>
      <c r="I36" s="10" t="s">
        <v>210</v>
      </c>
      <c r="J36" s="10" t="s">
        <v>303</v>
      </c>
      <c r="K36" s="10" t="str">
        <f t="shared" ca="1" si="2"/>
        <v>D1137181</v>
      </c>
      <c r="L36" s="10" t="str">
        <f t="shared" ca="1" si="3"/>
        <v>SMETS2</v>
      </c>
      <c r="M36" s="10" t="str">
        <f t="shared" ca="1" si="4"/>
        <v>H9311020</v>
      </c>
    </row>
    <row r="37" spans="1:13">
      <c r="A37" s="10" t="str">
        <f t="shared" ca="1" si="0"/>
        <v>Gas</v>
      </c>
      <c r="B37" s="8" t="str" cm="1">
        <f t="array" aca="1" ref="B37" ca="1">INDEX(Schema!B$19:B$41,RANDBETWEEN(1,23))</f>
        <v>6.2.9</v>
      </c>
      <c r="C37" s="10" t="str">
        <f ca="1">VLOOKUP(B37,Schema!B$19:C$41,2,FALSE)</f>
        <v>Read Device Configuration (Payment Mode)</v>
      </c>
      <c r="D37" s="11">
        <f t="shared" ca="1" si="1"/>
        <v>36688.471726399999</v>
      </c>
      <c r="E37" s="10" t="s">
        <v>304</v>
      </c>
      <c r="F37" s="10" t="s">
        <v>305</v>
      </c>
      <c r="G37" s="10" t="s">
        <v>306</v>
      </c>
      <c r="H37" s="10" t="s">
        <v>307</v>
      </c>
      <c r="I37" s="10" t="s">
        <v>308</v>
      </c>
      <c r="J37" s="10" t="s">
        <v>309</v>
      </c>
      <c r="K37" s="10" t="str">
        <f t="shared" ca="1" si="2"/>
        <v>D6818327</v>
      </c>
      <c r="L37" s="10" t="str">
        <f t="shared" ca="1" si="3"/>
        <v>SMETS2</v>
      </c>
      <c r="M37" s="10" t="str">
        <f t="shared" ca="1" si="4"/>
        <v>H3812648</v>
      </c>
    </row>
    <row r="38" spans="1:13">
      <c r="A38" s="10" t="str">
        <f t="shared" ca="1" si="0"/>
        <v>Electric</v>
      </c>
      <c r="B38" s="8" cm="1">
        <f t="array" aca="1" ref="B38" ca="1">INDEX(Schema!B$19:B$41,RANDBETWEEN(1,23))</f>
        <v>2.2000000000000002</v>
      </c>
      <c r="C38" s="10" t="str">
        <f ca="1">VLOOKUP(B38,Schema!B$19:C$41,2,FALSE)</f>
        <v>Top Up Device</v>
      </c>
      <c r="D38" s="11">
        <f t="shared" ca="1" si="1"/>
        <v>36856.95632066</v>
      </c>
      <c r="E38" s="10" t="s">
        <v>310</v>
      </c>
      <c r="F38" s="10" t="s">
        <v>311</v>
      </c>
      <c r="G38" s="10" t="s">
        <v>312</v>
      </c>
      <c r="H38" s="10" t="s">
        <v>313</v>
      </c>
      <c r="I38" s="10" t="s">
        <v>314</v>
      </c>
      <c r="J38" s="10" t="s">
        <v>315</v>
      </c>
      <c r="K38" s="10" t="str">
        <f t="shared" ca="1" si="2"/>
        <v>D5344257</v>
      </c>
      <c r="L38" s="10" t="str">
        <f t="shared" ca="1" si="3"/>
        <v>SMETS2</v>
      </c>
      <c r="M38" s="10" t="str">
        <f t="shared" ca="1" si="4"/>
        <v>H7650997</v>
      </c>
    </row>
    <row r="39" spans="1:13">
      <c r="A39" s="10" t="str">
        <f t="shared" ca="1" si="0"/>
        <v>Electric</v>
      </c>
      <c r="B39" s="8" cm="1">
        <f t="array" aca="1" ref="B39" ca="1">INDEX(Schema!B$19:B$41,RANDBETWEEN(1,23))</f>
        <v>4.18</v>
      </c>
      <c r="C39" s="10" t="str">
        <f ca="1">VLOOKUP(B39,Schema!B$19:C$41,2,FALSE)</f>
        <v>Read Meter Balance</v>
      </c>
      <c r="D39" s="11">
        <f t="shared" ca="1" si="1"/>
        <v>36704.984860570003</v>
      </c>
      <c r="E39" s="10" t="s">
        <v>316</v>
      </c>
      <c r="F39" s="10" t="s">
        <v>317</v>
      </c>
      <c r="G39" s="10" t="s">
        <v>318</v>
      </c>
      <c r="H39" s="10" t="s">
        <v>319</v>
      </c>
      <c r="I39" s="10" t="s">
        <v>161</v>
      </c>
      <c r="J39" s="10" t="s">
        <v>320</v>
      </c>
      <c r="K39" s="10" t="str">
        <f t="shared" ca="1" si="2"/>
        <v>D9069847</v>
      </c>
      <c r="L39" s="10" t="str">
        <f t="shared" ca="1" si="3"/>
        <v>SMETS2</v>
      </c>
      <c r="M39" s="10" t="str">
        <f t="shared" ca="1" si="4"/>
        <v>H6577414</v>
      </c>
    </row>
    <row r="40" spans="1:13">
      <c r="A40" s="10" t="str">
        <f t="shared" ca="1" si="0"/>
        <v>Gas</v>
      </c>
      <c r="B40" s="8" cm="1">
        <f t="array" aca="1" ref="B40" ca="1">INDEX(Schema!B$19:B$41,RANDBETWEEN(1,23))</f>
        <v>4.3</v>
      </c>
      <c r="C40" s="10" t="str">
        <f ca="1">VLOOKUP(B40,Schema!B$19:C$41,2,FALSE)</f>
        <v>Read Instantaneous Prepay Values</v>
      </c>
      <c r="D40" s="11">
        <f t="shared" ca="1" si="1"/>
        <v>36687.898310769997</v>
      </c>
      <c r="E40" s="10" t="s">
        <v>321</v>
      </c>
      <c r="F40" s="10" t="s">
        <v>322</v>
      </c>
      <c r="G40" s="10" t="s">
        <v>323</v>
      </c>
      <c r="H40" s="10" t="s">
        <v>324</v>
      </c>
      <c r="I40" s="10" t="s">
        <v>216</v>
      </c>
      <c r="J40" s="10" t="s">
        <v>325</v>
      </c>
      <c r="K40" s="10" t="str">
        <f t="shared" ca="1" si="2"/>
        <v>D9430273</v>
      </c>
      <c r="L40" s="10" t="str">
        <f t="shared" ca="1" si="3"/>
        <v>SMETS1</v>
      </c>
      <c r="M40" s="10" t="str">
        <f t="shared" ca="1" si="4"/>
        <v>H6042875</v>
      </c>
    </row>
    <row r="41" spans="1:13">
      <c r="A41" s="10" t="str">
        <f t="shared" ca="1" si="0"/>
        <v>Electric</v>
      </c>
      <c r="B41" s="8" cm="1">
        <f t="array" aca="1" ref="B41" ca="1">INDEX(Schema!B$19:B$41,RANDBETWEEN(1,23))</f>
        <v>1.5</v>
      </c>
      <c r="C41" s="10" t="str">
        <f ca="1">VLOOKUP(B41,Schema!B$19:C$41,2,FALSE)</f>
        <v>Update Meter Balance</v>
      </c>
      <c r="D41" s="11">
        <f t="shared" ca="1" si="1"/>
        <v>36744.53445829</v>
      </c>
      <c r="E41" s="10" t="s">
        <v>326</v>
      </c>
      <c r="F41" s="10" t="s">
        <v>327</v>
      </c>
      <c r="G41" s="10" t="s">
        <v>328</v>
      </c>
      <c r="H41" s="10" t="s">
        <v>329</v>
      </c>
      <c r="I41" s="10" t="s">
        <v>330</v>
      </c>
      <c r="J41" s="10" t="s">
        <v>331</v>
      </c>
      <c r="K41" s="10" t="str">
        <f t="shared" ca="1" si="2"/>
        <v>D5516622</v>
      </c>
      <c r="L41" s="10" t="str">
        <f t="shared" ca="1" si="3"/>
        <v>SMETS2</v>
      </c>
      <c r="M41" s="10" t="str">
        <f t="shared" ca="1" si="4"/>
        <v>H3862489</v>
      </c>
    </row>
    <row r="42" spans="1:13">
      <c r="A42" s="10" t="str">
        <f t="shared" ca="1" si="0"/>
        <v>Gas</v>
      </c>
      <c r="B42" s="8" t="str" cm="1">
        <f t="array" aca="1" ref="B42" ca="1">INDEX(Schema!B$19:B$41,RANDBETWEEN(1,23))</f>
        <v>0x8119 </v>
      </c>
      <c r="C42" s="10" t="str">
        <f ca="1">VLOOKUP(B42,Schema!B$19:C$41,2,FALSE)</f>
        <v>Emergency Credit Has Become Available (prepayment mode) </v>
      </c>
      <c r="D42" s="11">
        <f t="shared" ca="1" si="1"/>
        <v>36715.086344830001</v>
      </c>
      <c r="E42" s="10" t="s">
        <v>332</v>
      </c>
      <c r="F42" s="10" t="s">
        <v>333</v>
      </c>
      <c r="G42" s="10" t="s">
        <v>334</v>
      </c>
      <c r="H42" s="10" t="s">
        <v>335</v>
      </c>
      <c r="I42" s="10" t="s">
        <v>336</v>
      </c>
      <c r="J42" s="10" t="s">
        <v>337</v>
      </c>
      <c r="K42" s="10" t="str">
        <f t="shared" ca="1" si="2"/>
        <v>D5726882</v>
      </c>
      <c r="L42" s="10" t="str">
        <f t="shared" ca="1" si="3"/>
        <v>SMETS2</v>
      </c>
      <c r="M42" s="10" t="str">
        <f t="shared" ca="1" si="4"/>
        <v>H9906511</v>
      </c>
    </row>
    <row r="43" spans="1:13">
      <c r="A43" s="10" t="str">
        <f t="shared" ca="1" si="0"/>
        <v>Gas</v>
      </c>
      <c r="B43" s="8" cm="1">
        <f t="array" aca="1" ref="B43" ca="1">INDEX(Schema!B$19:B$41,RANDBETWEEN(1,23))</f>
        <v>4.1399999999999997</v>
      </c>
      <c r="C43" s="10" t="str">
        <f ca="1">VLOOKUP(B43,Schema!B$19:C$41,2,FALSE)</f>
        <v>Read Prepayment Daily Read Log</v>
      </c>
      <c r="D43" s="11">
        <f t="shared" ca="1" si="1"/>
        <v>36866.115617919997</v>
      </c>
      <c r="E43" s="10" t="s">
        <v>338</v>
      </c>
      <c r="F43" s="10" t="s">
        <v>339</v>
      </c>
      <c r="G43" s="10" t="s">
        <v>340</v>
      </c>
      <c r="H43" s="10" t="s">
        <v>341</v>
      </c>
      <c r="I43" s="10" t="s">
        <v>342</v>
      </c>
      <c r="J43" s="10" t="s">
        <v>343</v>
      </c>
      <c r="K43" s="10" t="str">
        <f t="shared" ca="1" si="2"/>
        <v>D1386123</v>
      </c>
      <c r="L43" s="10" t="str">
        <f t="shared" ca="1" si="3"/>
        <v>SMETS1</v>
      </c>
      <c r="M43" s="10" t="str">
        <f t="shared" ca="1" si="4"/>
        <v>H6824093</v>
      </c>
    </row>
    <row r="44" spans="1:13">
      <c r="A44" s="10" t="str">
        <f t="shared" ca="1" si="0"/>
        <v>Electric</v>
      </c>
      <c r="B44" s="8" cm="1">
        <f t="array" aca="1" ref="B44" ca="1">INDEX(Schema!B$19:B$41,RANDBETWEEN(1,23))</f>
        <v>2.5</v>
      </c>
      <c r="C44" s="10" t="str">
        <f ca="1">VLOOKUP(B44,Schema!B$19:C$41,2,FALSE)</f>
        <v>Activate Emergency Credit</v>
      </c>
      <c r="D44" s="11">
        <f t="shared" ca="1" si="1"/>
        <v>36778.441897609999</v>
      </c>
      <c r="E44" s="10" t="s">
        <v>344</v>
      </c>
      <c r="F44" s="10" t="s">
        <v>345</v>
      </c>
      <c r="G44" s="10" t="s">
        <v>346</v>
      </c>
      <c r="H44" s="10" t="s">
        <v>347</v>
      </c>
      <c r="I44" s="10" t="s">
        <v>348</v>
      </c>
      <c r="J44" s="10" t="s">
        <v>349</v>
      </c>
      <c r="K44" s="10" t="str">
        <f t="shared" ca="1" si="2"/>
        <v>D2146421</v>
      </c>
      <c r="L44" s="10" t="str">
        <f t="shared" ca="1" si="3"/>
        <v>SMETS2</v>
      </c>
      <c r="M44" s="10" t="str">
        <f t="shared" ca="1" si="4"/>
        <v>H9530589</v>
      </c>
    </row>
    <row r="45" spans="1:13">
      <c r="A45" s="10" t="str">
        <f t="shared" ca="1" si="0"/>
        <v>Electric</v>
      </c>
      <c r="B45" s="8" cm="1">
        <f t="array" aca="1" ref="B45" ca="1">INDEX(Schema!B$19:B$41,RANDBETWEEN(1,23))</f>
        <v>4.18</v>
      </c>
      <c r="C45" s="10" t="str">
        <f ca="1">VLOOKUP(B45,Schema!B$19:C$41,2,FALSE)</f>
        <v>Read Meter Balance</v>
      </c>
      <c r="D45" s="11">
        <f t="shared" ca="1" si="1"/>
        <v>36667.308489880001</v>
      </c>
      <c r="E45" s="10" t="s">
        <v>350</v>
      </c>
      <c r="F45" s="10" t="s">
        <v>351</v>
      </c>
      <c r="G45" s="10" t="s">
        <v>352</v>
      </c>
      <c r="H45" s="10" t="s">
        <v>353</v>
      </c>
      <c r="I45" s="10" t="s">
        <v>354</v>
      </c>
      <c r="J45" s="10" t="s">
        <v>355</v>
      </c>
      <c r="K45" s="10" t="str">
        <f t="shared" ca="1" si="2"/>
        <v>D8480791</v>
      </c>
      <c r="L45" s="10" t="str">
        <f t="shared" ca="1" si="3"/>
        <v>SMETS2</v>
      </c>
      <c r="M45" s="10" t="str">
        <f t="shared" ca="1" si="4"/>
        <v>H9682747</v>
      </c>
    </row>
    <row r="46" spans="1:13">
      <c r="A46" s="10" t="str">
        <f t="shared" ca="1" si="0"/>
        <v>Gas</v>
      </c>
      <c r="B46" s="8" cm="1">
        <f t="array" aca="1" ref="B46" ca="1">INDEX(Schema!B$19:B$41,RANDBETWEEN(1,23))</f>
        <v>2.2999999999999998</v>
      </c>
      <c r="C46" s="10" t="str">
        <f ca="1">VLOOKUP(B46,Schema!B$19:C$41,2,FALSE)</f>
        <v>Update Debt</v>
      </c>
      <c r="D46" s="11">
        <f t="shared" ca="1" si="1"/>
        <v>36746.26393021</v>
      </c>
      <c r="E46" s="10" t="s">
        <v>356</v>
      </c>
      <c r="F46" s="10" t="s">
        <v>357</v>
      </c>
      <c r="G46" s="10" t="s">
        <v>358</v>
      </c>
      <c r="H46" s="10" t="s">
        <v>359</v>
      </c>
      <c r="I46" s="10" t="s">
        <v>143</v>
      </c>
      <c r="J46" s="10" t="s">
        <v>360</v>
      </c>
      <c r="K46" s="10" t="str">
        <f t="shared" ca="1" si="2"/>
        <v>D6399657</v>
      </c>
      <c r="L46" s="10" t="str">
        <f t="shared" ca="1" si="3"/>
        <v>SMETS1</v>
      </c>
      <c r="M46" s="10" t="str">
        <f t="shared" ca="1" si="4"/>
        <v>H5385736</v>
      </c>
    </row>
    <row r="47" spans="1:13">
      <c r="A47" s="10" t="str">
        <f t="shared" ca="1" si="0"/>
        <v>Gas</v>
      </c>
      <c r="B47" s="8" t="str" cm="1">
        <f t="array" aca="1" ref="B47" ca="1">INDEX(Schema!B$19:B$41,RANDBETWEEN(1,23))</f>
        <v>0x8F83</v>
      </c>
      <c r="C47" s="10" t="str">
        <f ca="1">VLOOKUP(B47,Schema!B$19:C$41,2,FALSE)</f>
        <v>Disablement of Supply due to insufficient credit has been suspended</v>
      </c>
      <c r="D47" s="11">
        <f t="shared" ca="1" si="1"/>
        <v>36719.429441660002</v>
      </c>
      <c r="E47" s="10" t="s">
        <v>361</v>
      </c>
      <c r="F47" s="10" t="s">
        <v>362</v>
      </c>
      <c r="G47" s="10" t="s">
        <v>363</v>
      </c>
      <c r="H47" s="10" t="s">
        <v>364</v>
      </c>
      <c r="I47" s="10" t="s">
        <v>149</v>
      </c>
      <c r="J47" s="10" t="s">
        <v>365</v>
      </c>
      <c r="K47" s="10" t="str">
        <f t="shared" ca="1" si="2"/>
        <v>D9079964</v>
      </c>
      <c r="L47" s="10" t="str">
        <f t="shared" ca="1" si="3"/>
        <v>SMETS1</v>
      </c>
      <c r="M47" s="10" t="str">
        <f t="shared" ca="1" si="4"/>
        <v>H3476028</v>
      </c>
    </row>
    <row r="48" spans="1:13">
      <c r="A48" s="10" t="str">
        <f t="shared" ca="1" si="0"/>
        <v>Gas</v>
      </c>
      <c r="B48" s="8" t="str" cm="1">
        <f t="array" aca="1" ref="B48" ca="1">INDEX(Schema!B$19:B$41,RANDBETWEEN(1,23))</f>
        <v>0x8F0F</v>
      </c>
      <c r="C48" s="10" t="str">
        <f ca="1">VLOOKUP(B48,Schema!B$19:C$41,2,FALSE)</f>
        <v>Credit Below Disablement Threshold (prepayment mode)</v>
      </c>
      <c r="D48" s="11">
        <f t="shared" ca="1" si="1"/>
        <v>36864.51133411</v>
      </c>
      <c r="E48" s="10" t="s">
        <v>366</v>
      </c>
      <c r="F48" s="10" t="s">
        <v>367</v>
      </c>
      <c r="G48" s="10" t="s">
        <v>368</v>
      </c>
      <c r="H48" s="10" t="s">
        <v>369</v>
      </c>
      <c r="I48" s="10" t="s">
        <v>348</v>
      </c>
      <c r="J48" s="10" t="s">
        <v>370</v>
      </c>
      <c r="K48" s="10" t="str">
        <f t="shared" ca="1" si="2"/>
        <v>D7426078</v>
      </c>
      <c r="L48" s="10" t="str">
        <f t="shared" ca="1" si="3"/>
        <v>SMETS1</v>
      </c>
      <c r="M48" s="10" t="str">
        <f t="shared" ca="1" si="4"/>
        <v>H5171468</v>
      </c>
    </row>
    <row r="49" spans="1:13">
      <c r="A49" s="10" t="str">
        <f t="shared" ca="1" si="0"/>
        <v>Gas</v>
      </c>
      <c r="B49" s="8" cm="1">
        <f t="array" aca="1" ref="B49" ca="1">INDEX(Schema!B$19:B$41,RANDBETWEEN(1,23))</f>
        <v>4.18</v>
      </c>
      <c r="C49" s="10" t="str">
        <f ca="1">VLOOKUP(B49,Schema!B$19:C$41,2,FALSE)</f>
        <v>Read Meter Balance</v>
      </c>
      <c r="D49" s="11">
        <f t="shared" ca="1" si="1"/>
        <v>36678.456507100003</v>
      </c>
      <c r="E49" s="10" t="s">
        <v>371</v>
      </c>
      <c r="F49" s="10" t="s">
        <v>372</v>
      </c>
      <c r="G49" s="10" t="s">
        <v>373</v>
      </c>
      <c r="H49" s="10" t="s">
        <v>374</v>
      </c>
      <c r="I49" s="10" t="s">
        <v>155</v>
      </c>
      <c r="J49" s="10" t="s">
        <v>375</v>
      </c>
      <c r="K49" s="10" t="str">
        <f t="shared" ca="1" si="2"/>
        <v>D9800891</v>
      </c>
      <c r="L49" s="10" t="str">
        <f t="shared" ca="1" si="3"/>
        <v>SMETS2</v>
      </c>
      <c r="M49" s="10" t="str">
        <f t="shared" ca="1" si="4"/>
        <v>H5785873</v>
      </c>
    </row>
    <row r="50" spans="1:13">
      <c r="A50" s="10" t="str">
        <f t="shared" ca="1" si="0"/>
        <v>Electric</v>
      </c>
      <c r="B50" s="8" t="str" cm="1">
        <f t="array" aca="1" ref="B50" ca="1">INDEX(Schema!B$19:B$41,RANDBETWEEN(1,23))</f>
        <v>4.4.4</v>
      </c>
      <c r="C50" s="10" t="str">
        <f ca="1">VLOOKUP(B50,Schema!B$19:C$41,2,FALSE)</f>
        <v>Retrieve Billing Data Log (Payment Based Debt Payments)</v>
      </c>
      <c r="D50" s="11">
        <f t="shared" ca="1" si="1"/>
        <v>36812.63227966</v>
      </c>
      <c r="E50" s="10" t="s">
        <v>376</v>
      </c>
      <c r="F50" s="10" t="s">
        <v>377</v>
      </c>
      <c r="G50" s="10" t="s">
        <v>378</v>
      </c>
      <c r="H50" s="10" t="s">
        <v>379</v>
      </c>
      <c r="I50" s="10" t="s">
        <v>336</v>
      </c>
      <c r="J50" s="10" t="s">
        <v>380</v>
      </c>
      <c r="K50" s="10" t="str">
        <f t="shared" ca="1" si="2"/>
        <v>D7861446</v>
      </c>
      <c r="L50" s="10" t="str">
        <f t="shared" ca="1" si="3"/>
        <v>SMETS2</v>
      </c>
      <c r="M50" s="10" t="str">
        <f t="shared" ca="1" si="4"/>
        <v>H3054382</v>
      </c>
    </row>
    <row r="51" spans="1:13">
      <c r="A51" s="10" t="str">
        <f t="shared" ca="1" si="0"/>
        <v>Electric</v>
      </c>
      <c r="B51" s="8" t="str" cm="1">
        <f t="array" aca="1" ref="B51" ca="1">INDEX(Schema!B$19:B$41,RANDBETWEEN(1,23))</f>
        <v>6.2.9</v>
      </c>
      <c r="C51" s="10" t="str">
        <f ca="1">VLOOKUP(B51,Schema!B$19:C$41,2,FALSE)</f>
        <v>Read Device Configuration (Payment Mode)</v>
      </c>
      <c r="D51" s="11">
        <f t="shared" ca="1" si="1"/>
        <v>36650.881124109997</v>
      </c>
      <c r="E51" s="10" t="s">
        <v>381</v>
      </c>
      <c r="F51" s="10" t="s">
        <v>382</v>
      </c>
      <c r="G51" s="10" t="s">
        <v>383</v>
      </c>
      <c r="H51" s="10" t="s">
        <v>166</v>
      </c>
      <c r="I51" s="10" t="s">
        <v>167</v>
      </c>
      <c r="J51" s="10" t="s">
        <v>384</v>
      </c>
      <c r="K51" s="10" t="str">
        <f t="shared" ca="1" si="2"/>
        <v>D9816562</v>
      </c>
      <c r="L51" s="10" t="str">
        <f t="shared" ca="1" si="3"/>
        <v>SMETS2</v>
      </c>
      <c r="M51" s="10" t="str">
        <f t="shared" ca="1" si="4"/>
        <v>H3682166</v>
      </c>
    </row>
    <row r="52" spans="1:13">
      <c r="A52" s="10" t="str">
        <f t="shared" ca="1" si="0"/>
        <v>Gas</v>
      </c>
      <c r="B52" s="8" t="str" cm="1">
        <f t="array" aca="1" ref="B52" ca="1">INDEX(Schema!B$19:B$41,RANDBETWEEN(1,23))</f>
        <v>0x8F83</v>
      </c>
      <c r="C52" s="10" t="str">
        <f ca="1">VLOOKUP(B52,Schema!B$19:C$41,2,FALSE)</f>
        <v>Disablement of Supply due to insufficient credit has been suspended</v>
      </c>
      <c r="D52" s="11">
        <f t="shared" ca="1" si="1"/>
        <v>36872.900536820001</v>
      </c>
      <c r="E52" s="10" t="s">
        <v>385</v>
      </c>
      <c r="F52" s="10" t="s">
        <v>386</v>
      </c>
      <c r="G52" s="10" t="s">
        <v>387</v>
      </c>
      <c r="H52" s="10" t="s">
        <v>388</v>
      </c>
      <c r="I52" s="10" t="s">
        <v>143</v>
      </c>
      <c r="J52" s="10" t="s">
        <v>389</v>
      </c>
      <c r="K52" s="10" t="str">
        <f t="shared" ca="1" si="2"/>
        <v>D5968097</v>
      </c>
      <c r="L52" s="10" t="str">
        <f t="shared" ca="1" si="3"/>
        <v>SMETS2</v>
      </c>
      <c r="M52" s="10" t="str">
        <f t="shared" ca="1" si="4"/>
        <v>H8924877</v>
      </c>
    </row>
    <row r="53" spans="1:13">
      <c r="A53" s="10" t="str">
        <f t="shared" ca="1" si="0"/>
        <v>Electric</v>
      </c>
      <c r="B53" s="8" t="str" cm="1">
        <f t="array" aca="1" ref="B53" ca="1">INDEX(Schema!B$19:B$41,RANDBETWEEN(1,23))</f>
        <v>4.4.5</v>
      </c>
      <c r="C53" s="10" t="str">
        <f ca="1">VLOOKUP(B53,Schema!B$19:C$41,2,FALSE)</f>
        <v>Retrieve Billing Data Log (Prepayment Credits)</v>
      </c>
      <c r="D53" s="11">
        <f t="shared" ca="1" si="1"/>
        <v>36533.842269180001</v>
      </c>
      <c r="E53" s="10" t="s">
        <v>390</v>
      </c>
      <c r="F53" s="10" t="s">
        <v>391</v>
      </c>
      <c r="G53" s="10" t="s">
        <v>392</v>
      </c>
      <c r="H53" s="10" t="s">
        <v>393</v>
      </c>
      <c r="I53" s="10" t="s">
        <v>394</v>
      </c>
      <c r="J53" s="10" t="s">
        <v>395</v>
      </c>
      <c r="K53" s="10" t="str">
        <f t="shared" ca="1" si="2"/>
        <v>D8839519</v>
      </c>
      <c r="L53" s="10" t="str">
        <f t="shared" ca="1" si="3"/>
        <v>SMETS1</v>
      </c>
      <c r="M53" s="10" t="str">
        <f t="shared" ca="1" si="4"/>
        <v>H7237635</v>
      </c>
    </row>
    <row r="54" spans="1:13">
      <c r="A54" s="10" t="str">
        <f t="shared" ca="1" si="0"/>
        <v>Electric</v>
      </c>
      <c r="B54" s="8" t="str" cm="1">
        <f t="array" aca="1" ref="B54" ca="1">INDEX(Schema!B$19:B$41,RANDBETWEEN(1,23))</f>
        <v>6.2.9</v>
      </c>
      <c r="C54" s="10" t="str">
        <f ca="1">VLOOKUP(B54,Schema!B$19:C$41,2,FALSE)</f>
        <v>Read Device Configuration (Payment Mode)</v>
      </c>
      <c r="D54" s="11">
        <f t="shared" ca="1" si="1"/>
        <v>36545.286431649998</v>
      </c>
      <c r="E54" s="10" t="s">
        <v>396</v>
      </c>
      <c r="F54" s="10" t="s">
        <v>397</v>
      </c>
      <c r="G54" s="10" t="s">
        <v>398</v>
      </c>
      <c r="H54" s="10" t="s">
        <v>399</v>
      </c>
      <c r="I54" s="10" t="s">
        <v>182</v>
      </c>
      <c r="J54" s="10" t="s">
        <v>400</v>
      </c>
      <c r="K54" s="10" t="str">
        <f t="shared" ca="1" si="2"/>
        <v>D3985064</v>
      </c>
      <c r="L54" s="10" t="str">
        <f t="shared" ca="1" si="3"/>
        <v>SMETS2</v>
      </c>
      <c r="M54" s="10" t="str">
        <f t="shared" ca="1" si="4"/>
        <v>H7133391</v>
      </c>
    </row>
    <row r="55" spans="1:13">
      <c r="A55" s="10" t="str">
        <f t="shared" ca="1" si="0"/>
        <v>Electric</v>
      </c>
      <c r="B55" s="8" t="str" cm="1">
        <f t="array" aca="1" ref="B55" ca="1">INDEX(Schema!B$19:B$41,RANDBETWEEN(1,23))</f>
        <v>4.4.4</v>
      </c>
      <c r="C55" s="10" t="str">
        <f ca="1">VLOOKUP(B55,Schema!B$19:C$41,2,FALSE)</f>
        <v>Retrieve Billing Data Log (Payment Based Debt Payments)</v>
      </c>
      <c r="D55" s="11">
        <f t="shared" ca="1" si="1"/>
        <v>36792.929145000002</v>
      </c>
      <c r="E55" s="10" t="s">
        <v>401</v>
      </c>
      <c r="F55" s="10" t="s">
        <v>402</v>
      </c>
      <c r="G55" s="10" t="s">
        <v>403</v>
      </c>
      <c r="H55" s="10" t="s">
        <v>404</v>
      </c>
      <c r="I55" s="10" t="s">
        <v>342</v>
      </c>
      <c r="J55" s="10" t="s">
        <v>405</v>
      </c>
      <c r="K55" s="10" t="str">
        <f t="shared" ca="1" si="2"/>
        <v>D7768787</v>
      </c>
      <c r="L55" s="10" t="str">
        <f t="shared" ca="1" si="3"/>
        <v>SMETS2</v>
      </c>
      <c r="M55" s="10" t="str">
        <f t="shared" ca="1" si="4"/>
        <v>H5664124</v>
      </c>
    </row>
    <row r="56" spans="1:13">
      <c r="A56" s="10" t="str">
        <f t="shared" ca="1" si="0"/>
        <v>Electric</v>
      </c>
      <c r="B56" s="8" t="str" cm="1">
        <f t="array" aca="1" ref="B56" ca="1">INDEX(Schema!B$19:B$41,RANDBETWEEN(1,23))</f>
        <v>0x8119 </v>
      </c>
      <c r="C56" s="10" t="str">
        <f ca="1">VLOOKUP(B56,Schema!B$19:C$41,2,FALSE)</f>
        <v>Emergency Credit Has Become Available (prepayment mode) </v>
      </c>
      <c r="D56" s="11">
        <f t="shared" ca="1" si="1"/>
        <v>36541.490857980003</v>
      </c>
      <c r="E56" s="10" t="s">
        <v>406</v>
      </c>
      <c r="F56" s="10" t="s">
        <v>407</v>
      </c>
      <c r="G56" s="10" t="s">
        <v>408</v>
      </c>
      <c r="H56" s="10" t="s">
        <v>409</v>
      </c>
      <c r="I56" s="10" t="s">
        <v>410</v>
      </c>
      <c r="J56" s="10" t="s">
        <v>411</v>
      </c>
      <c r="K56" s="10" t="str">
        <f t="shared" ca="1" si="2"/>
        <v>D4308155</v>
      </c>
      <c r="L56" s="10" t="str">
        <f t="shared" ca="1" si="3"/>
        <v>SMETS2</v>
      </c>
      <c r="M56" s="10" t="str">
        <f t="shared" ca="1" si="4"/>
        <v>H2092010</v>
      </c>
    </row>
    <row r="57" spans="1:13">
      <c r="A57" s="10" t="str">
        <f t="shared" ca="1" si="0"/>
        <v>Electric</v>
      </c>
      <c r="B57" s="8" t="str" cm="1">
        <f t="array" aca="1" ref="B57" ca="1">INDEX(Schema!B$19:B$41,RANDBETWEEN(1,23))</f>
        <v>0x8168 </v>
      </c>
      <c r="C57" s="10" t="str">
        <f ca="1">VLOOKUP(B57,Schema!B$19:C$41,2,FALSE)</f>
        <v>Supply Disabled then Armed - Activate Emergency Credit triggered </v>
      </c>
      <c r="D57" s="11">
        <f t="shared" ca="1" si="1"/>
        <v>36765.894636229998</v>
      </c>
      <c r="E57" s="10" t="s">
        <v>412</v>
      </c>
      <c r="F57" s="10" t="s">
        <v>413</v>
      </c>
      <c r="G57" s="10" t="s">
        <v>414</v>
      </c>
      <c r="H57" s="10" t="s">
        <v>415</v>
      </c>
      <c r="I57" s="10" t="s">
        <v>149</v>
      </c>
      <c r="J57" s="10" t="s">
        <v>416</v>
      </c>
      <c r="K57" s="10" t="str">
        <f t="shared" ca="1" si="2"/>
        <v>D2413633</v>
      </c>
      <c r="L57" s="10" t="str">
        <f t="shared" ca="1" si="3"/>
        <v>SMETS2</v>
      </c>
      <c r="M57" s="10" t="str">
        <f t="shared" ca="1" si="4"/>
        <v>H5197135</v>
      </c>
    </row>
    <row r="58" spans="1:13">
      <c r="A58" s="10" t="str">
        <f t="shared" ca="1" si="0"/>
        <v>Electric</v>
      </c>
      <c r="B58" s="8" cm="1">
        <f t="array" aca="1" ref="B58" ca="1">INDEX(Schema!B$19:B$41,RANDBETWEEN(1,23))</f>
        <v>2.2000000000000002</v>
      </c>
      <c r="C58" s="10" t="str">
        <f ca="1">VLOOKUP(B58,Schema!B$19:C$41,2,FALSE)</f>
        <v>Top Up Device</v>
      </c>
      <c r="D58" s="11">
        <f t="shared" ca="1" si="1"/>
        <v>36736.314394950001</v>
      </c>
      <c r="E58" s="10" t="s">
        <v>417</v>
      </c>
      <c r="F58" s="10" t="s">
        <v>418</v>
      </c>
      <c r="G58" s="10" t="s">
        <v>419</v>
      </c>
      <c r="H58" s="10" t="s">
        <v>420</v>
      </c>
      <c r="I58" s="10" t="s">
        <v>216</v>
      </c>
      <c r="J58" s="10" t="s">
        <v>421</v>
      </c>
      <c r="K58" s="10" t="str">
        <f t="shared" ca="1" si="2"/>
        <v>D7588921</v>
      </c>
      <c r="L58" s="10" t="str">
        <f t="shared" ca="1" si="3"/>
        <v>SMETS2</v>
      </c>
      <c r="M58" s="10" t="str">
        <f t="shared" ca="1" si="4"/>
        <v>H1052968</v>
      </c>
    </row>
    <row r="59" spans="1:13">
      <c r="A59" s="10" t="str">
        <f t="shared" ca="1" si="0"/>
        <v>Electric</v>
      </c>
      <c r="B59" s="8" cm="1">
        <f t="array" aca="1" ref="B59" ca="1">INDEX(Schema!B$19:B$41,RANDBETWEEN(1,23))</f>
        <v>2.2999999999999998</v>
      </c>
      <c r="C59" s="10" t="str">
        <f ca="1">VLOOKUP(B59,Schema!B$19:C$41,2,FALSE)</f>
        <v>Update Debt</v>
      </c>
      <c r="D59" s="11">
        <f t="shared" ca="1" si="1"/>
        <v>36674.037107949996</v>
      </c>
      <c r="E59" s="10" t="s">
        <v>422</v>
      </c>
      <c r="F59" s="10" t="s">
        <v>423</v>
      </c>
      <c r="G59" s="10" t="s">
        <v>424</v>
      </c>
      <c r="H59" s="10" t="s">
        <v>425</v>
      </c>
      <c r="I59" s="10" t="s">
        <v>426</v>
      </c>
      <c r="J59" s="10" t="s">
        <v>427</v>
      </c>
      <c r="K59" s="10" t="str">
        <f t="shared" ca="1" si="2"/>
        <v>D1622315</v>
      </c>
      <c r="L59" s="10" t="str">
        <f t="shared" ca="1" si="3"/>
        <v>SMETS2</v>
      </c>
      <c r="M59" s="10" t="str">
        <f t="shared" ca="1" si="4"/>
        <v>H5817428</v>
      </c>
    </row>
    <row r="60" spans="1:13">
      <c r="A60" s="10" t="str">
        <f t="shared" ca="1" si="0"/>
        <v>Electric</v>
      </c>
      <c r="B60" s="8" t="str" cm="1">
        <f t="array" aca="1" ref="B60" ca="1">INDEX(Schema!B$19:B$41,RANDBETWEEN(1,23))</f>
        <v>4.4.2</v>
      </c>
      <c r="C60" s="10" t="str">
        <f ca="1">VLOOKUP(B60,Schema!B$19:C$41,2,FALSE)</f>
        <v>Retrieve Change Of Mode / Tariff Triggered Billing Data Log</v>
      </c>
      <c r="D60" s="11">
        <f t="shared" ca="1" si="1"/>
        <v>36533.457859399998</v>
      </c>
      <c r="E60" s="10" t="s">
        <v>428</v>
      </c>
      <c r="F60" s="10" t="s">
        <v>429</v>
      </c>
      <c r="G60" s="10" t="s">
        <v>430</v>
      </c>
      <c r="H60" s="10" t="s">
        <v>431</v>
      </c>
      <c r="I60" s="10" t="s">
        <v>216</v>
      </c>
      <c r="J60" s="10" t="s">
        <v>432</v>
      </c>
      <c r="K60" s="10" t="str">
        <f t="shared" ca="1" si="2"/>
        <v>D2252426</v>
      </c>
      <c r="L60" s="10" t="str">
        <f t="shared" ca="1" si="3"/>
        <v>SMETS1</v>
      </c>
      <c r="M60" s="10" t="str">
        <f t="shared" ca="1" si="4"/>
        <v>H1364450</v>
      </c>
    </row>
    <row r="61" spans="1:13">
      <c r="A61" s="10" t="str">
        <f t="shared" ca="1" si="0"/>
        <v>Gas</v>
      </c>
      <c r="B61" s="8" cm="1">
        <f t="array" aca="1" ref="B61" ca="1">INDEX(Schema!B$19:B$41,RANDBETWEEN(1,23))</f>
        <v>2.1</v>
      </c>
      <c r="C61" s="10" t="str">
        <f ca="1">VLOOKUP(B61,Schema!B$19:C$41,2,FALSE)</f>
        <v>Update Prepay Configuration</v>
      </c>
      <c r="D61" s="11">
        <f t="shared" ca="1" si="1"/>
        <v>36656.429109850003</v>
      </c>
      <c r="E61" s="10" t="s">
        <v>433</v>
      </c>
      <c r="F61" s="10" t="s">
        <v>434</v>
      </c>
      <c r="G61" s="10" t="s">
        <v>435</v>
      </c>
      <c r="H61" s="10" t="s">
        <v>436</v>
      </c>
      <c r="I61" s="10" t="s">
        <v>437</v>
      </c>
      <c r="J61" s="10" t="s">
        <v>438</v>
      </c>
      <c r="K61" s="10" t="str">
        <f t="shared" ca="1" si="2"/>
        <v>D8329271</v>
      </c>
      <c r="L61" s="10" t="str">
        <f t="shared" ca="1" si="3"/>
        <v>SMETS1</v>
      </c>
      <c r="M61" s="10" t="str">
        <f t="shared" ca="1" si="4"/>
        <v>H1313076</v>
      </c>
    </row>
    <row r="62" spans="1:13">
      <c r="A62" s="10" t="str">
        <f t="shared" ca="1" si="0"/>
        <v>Electric</v>
      </c>
      <c r="B62" s="8" t="str" cm="1">
        <f t="array" aca="1" ref="B62" ca="1">INDEX(Schema!B$19:B$41,RANDBETWEEN(1,23))</f>
        <v>4.4.4</v>
      </c>
      <c r="C62" s="10" t="str">
        <f ca="1">VLOOKUP(B62,Schema!B$19:C$41,2,FALSE)</f>
        <v>Retrieve Billing Data Log (Payment Based Debt Payments)</v>
      </c>
      <c r="D62" s="11">
        <f t="shared" ca="1" si="1"/>
        <v>36565.735880330001</v>
      </c>
      <c r="E62" s="10" t="s">
        <v>439</v>
      </c>
      <c r="F62" s="10" t="s">
        <v>440</v>
      </c>
      <c r="G62" s="10" t="s">
        <v>441</v>
      </c>
      <c r="H62" s="10" t="s">
        <v>442</v>
      </c>
      <c r="I62" s="10" t="s">
        <v>443</v>
      </c>
      <c r="J62" s="10" t="s">
        <v>444</v>
      </c>
      <c r="K62" s="10" t="str">
        <f t="shared" ca="1" si="2"/>
        <v>D4880703</v>
      </c>
      <c r="L62" s="10" t="str">
        <f t="shared" ca="1" si="3"/>
        <v>SMETS2</v>
      </c>
      <c r="M62" s="10" t="str">
        <f t="shared" ca="1" si="4"/>
        <v>H8336763</v>
      </c>
    </row>
    <row r="63" spans="1:13">
      <c r="A63" s="10" t="str">
        <f t="shared" ca="1" si="0"/>
        <v>Electric</v>
      </c>
      <c r="B63" s="8" t="str" cm="1">
        <f t="array" aca="1" ref="B63" ca="1">INDEX(Schema!B$19:B$41,RANDBETWEEN(1,23))</f>
        <v>0x810D </v>
      </c>
      <c r="C63" s="10" t="str">
        <f ca="1">VLOOKUP(B63,Schema!B$19:C$41,2,FALSE)</f>
        <v>Combined Credit Below Low Credit Threshold (prepayment mode) </v>
      </c>
      <c r="D63" s="11">
        <f t="shared" ca="1" si="1"/>
        <v>36650.483883430003</v>
      </c>
      <c r="E63" s="10" t="s">
        <v>445</v>
      </c>
      <c r="F63" s="10" t="s">
        <v>446</v>
      </c>
      <c r="G63" s="10" t="s">
        <v>447</v>
      </c>
      <c r="H63" s="10" t="s">
        <v>448</v>
      </c>
      <c r="I63" s="10" t="s">
        <v>449</v>
      </c>
      <c r="J63" s="10" t="s">
        <v>450</v>
      </c>
      <c r="K63" s="10" t="str">
        <f t="shared" ca="1" si="2"/>
        <v>D9480802</v>
      </c>
      <c r="L63" s="10" t="str">
        <f t="shared" ca="1" si="3"/>
        <v>SMETS2</v>
      </c>
      <c r="M63" s="10" t="str">
        <f t="shared" ca="1" si="4"/>
        <v>H6451890</v>
      </c>
    </row>
    <row r="64" spans="1:13">
      <c r="A64" s="10" t="str">
        <f t="shared" ca="1" si="0"/>
        <v>Gas</v>
      </c>
      <c r="B64" s="8" cm="1">
        <f t="array" aca="1" ref="B64" ca="1">INDEX(Schema!B$19:B$41,RANDBETWEEN(1,23))</f>
        <v>4.1399999999999997</v>
      </c>
      <c r="C64" s="10" t="str">
        <f ca="1">VLOOKUP(B64,Schema!B$19:C$41,2,FALSE)</f>
        <v>Read Prepayment Daily Read Log</v>
      </c>
      <c r="D64" s="11">
        <f t="shared" ca="1" si="1"/>
        <v>36871.951437939999</v>
      </c>
      <c r="E64" s="10" t="s">
        <v>451</v>
      </c>
      <c r="F64" s="10" t="s">
        <v>452</v>
      </c>
      <c r="G64" s="10" t="s">
        <v>453</v>
      </c>
      <c r="H64" s="10" t="s">
        <v>154</v>
      </c>
      <c r="I64" s="10" t="s">
        <v>155</v>
      </c>
      <c r="J64" s="10" t="s">
        <v>454</v>
      </c>
      <c r="K64" s="10" t="str">
        <f t="shared" ca="1" si="2"/>
        <v>D7822932</v>
      </c>
      <c r="L64" s="10" t="str">
        <f t="shared" ca="1" si="3"/>
        <v>SMETS2</v>
      </c>
      <c r="M64" s="10" t="str">
        <f t="shared" ca="1" si="4"/>
        <v>H2427479</v>
      </c>
    </row>
    <row r="65" spans="1:13">
      <c r="A65" s="10" t="str">
        <f t="shared" ca="1" si="0"/>
        <v>Gas</v>
      </c>
      <c r="B65" s="8" cm="1">
        <f t="array" aca="1" ref="B65" ca="1">INDEX(Schema!B$19:B$41,RANDBETWEEN(1,23))</f>
        <v>1.5</v>
      </c>
      <c r="C65" s="10" t="str">
        <f ca="1">VLOOKUP(B65,Schema!B$19:C$41,2,FALSE)</f>
        <v>Update Meter Balance</v>
      </c>
      <c r="D65" s="11">
        <f t="shared" ca="1" si="1"/>
        <v>36606.48627406</v>
      </c>
      <c r="E65" s="10" t="s">
        <v>455</v>
      </c>
      <c r="F65" s="10" t="s">
        <v>456</v>
      </c>
      <c r="G65" s="10" t="s">
        <v>457</v>
      </c>
      <c r="H65" s="10" t="s">
        <v>458</v>
      </c>
      <c r="I65" s="10" t="s">
        <v>336</v>
      </c>
      <c r="J65" s="10" t="s">
        <v>459</v>
      </c>
      <c r="K65" s="10" t="str">
        <f t="shared" ca="1" si="2"/>
        <v>D4179544</v>
      </c>
      <c r="L65" s="10" t="str">
        <f t="shared" ca="1" si="3"/>
        <v>SMETS2</v>
      </c>
      <c r="M65" s="10" t="str">
        <f t="shared" ca="1" si="4"/>
        <v>H9387069</v>
      </c>
    </row>
    <row r="66" spans="1:13">
      <c r="A66" s="10" t="str">
        <f t="shared" ca="1" si="0"/>
        <v>Gas</v>
      </c>
      <c r="B66" s="8" t="str" cm="1">
        <f t="array" aca="1" ref="B66" ca="1">INDEX(Schema!B$19:B$41,RANDBETWEEN(1,23))</f>
        <v>6.2.9</v>
      </c>
      <c r="C66" s="10" t="str">
        <f ca="1">VLOOKUP(B66,Schema!B$19:C$41,2,FALSE)</f>
        <v>Read Device Configuration (Payment Mode)</v>
      </c>
      <c r="D66" s="11">
        <f t="shared" ca="1" si="1"/>
        <v>36686.111487000002</v>
      </c>
      <c r="E66" s="10" t="s">
        <v>460</v>
      </c>
      <c r="F66" s="10" t="s">
        <v>461</v>
      </c>
      <c r="G66" s="10" t="s">
        <v>462</v>
      </c>
      <c r="H66" s="10" t="s">
        <v>463</v>
      </c>
      <c r="I66" s="10" t="s">
        <v>155</v>
      </c>
      <c r="J66" s="10" t="s">
        <v>464</v>
      </c>
      <c r="K66" s="10" t="str">
        <f t="shared" ca="1" si="2"/>
        <v>D7109059</v>
      </c>
      <c r="L66" s="10" t="str">
        <f t="shared" ca="1" si="3"/>
        <v>SMETS1</v>
      </c>
      <c r="M66" s="10" t="str">
        <f t="shared" ca="1" si="4"/>
        <v>H1144055</v>
      </c>
    </row>
    <row r="67" spans="1:13">
      <c r="A67" s="10" t="str">
        <f t="shared" ref="A67:A101" ca="1" si="5">IF(RAND()&gt;0.5, "Gas", "Electric")</f>
        <v>Electric</v>
      </c>
      <c r="B67" s="8" cm="1">
        <f t="array" aca="1" ref="B67" ca="1">INDEX(Schema!B$19:B$41,RANDBETWEEN(1,23))</f>
        <v>2.2000000000000002</v>
      </c>
      <c r="C67" s="10" t="str">
        <f ca="1">VLOOKUP(B67,Schema!B$19:C$41,2,FALSE)</f>
        <v>Top Up Device</v>
      </c>
      <c r="D67" s="11">
        <f t="shared" ca="1" si="1"/>
        <v>36637.750964849998</v>
      </c>
      <c r="E67" s="10" t="s">
        <v>465</v>
      </c>
      <c r="F67" s="10" t="s">
        <v>466</v>
      </c>
      <c r="G67" s="10" t="s">
        <v>467</v>
      </c>
      <c r="H67" s="10" t="s">
        <v>468</v>
      </c>
      <c r="I67" s="10" t="s">
        <v>259</v>
      </c>
      <c r="J67" s="10" t="s">
        <v>469</v>
      </c>
      <c r="K67" s="10" t="str">
        <f t="shared" ref="K67:K101" ca="1" si="6">_xlfn.CONCAT("D", RANDBETWEEN(1000000, 9999999))</f>
        <v>D4530015</v>
      </c>
      <c r="L67" s="10" t="str">
        <f t="shared" ref="L67:L101" ca="1" si="7">IF(RAND()&lt;0.34,"SMETS1","SMETS2")</f>
        <v>SMETS1</v>
      </c>
      <c r="M67" s="10" t="str">
        <f t="shared" ref="M67:M101" ca="1" si="8">_xlfn.CONCAT("H", RANDBETWEEN(1000000, 9999999))</f>
        <v>H6823567</v>
      </c>
    </row>
    <row r="68" spans="1:13">
      <c r="A68" s="10" t="str">
        <f t="shared" ca="1" si="5"/>
        <v>Gas</v>
      </c>
      <c r="B68" s="8" t="str" cm="1">
        <f t="array" aca="1" ref="B68" ca="1">INDEX(Schema!B$19:B$41,RANDBETWEEN(1,23))</f>
        <v>0x8168 </v>
      </c>
      <c r="C68" s="10" t="str">
        <f ca="1">VLOOKUP(B68,Schema!B$19:C$41,2,FALSE)</f>
        <v>Supply Disabled then Armed - Activate Emergency Credit triggered </v>
      </c>
      <c r="D68" s="11">
        <f t="shared" ca="1" si="1"/>
        <v>36792.550781500002</v>
      </c>
      <c r="E68" s="10" t="s">
        <v>470</v>
      </c>
      <c r="F68" s="10" t="s">
        <v>471</v>
      </c>
      <c r="G68" s="10" t="s">
        <v>472</v>
      </c>
      <c r="H68" s="10" t="s">
        <v>473</v>
      </c>
      <c r="I68" s="10" t="s">
        <v>410</v>
      </c>
      <c r="J68" s="10" t="s">
        <v>474</v>
      </c>
      <c r="K68" s="10" t="str">
        <f t="shared" ca="1" si="6"/>
        <v>D2243544</v>
      </c>
      <c r="L68" s="10" t="str">
        <f t="shared" ca="1" si="7"/>
        <v>SMETS2</v>
      </c>
      <c r="M68" s="10" t="str">
        <f t="shared" ca="1" si="8"/>
        <v>H5968410</v>
      </c>
    </row>
    <row r="69" spans="1:13">
      <c r="A69" s="10" t="str">
        <f t="shared" ca="1" si="5"/>
        <v>Gas</v>
      </c>
      <c r="B69" s="8" t="str" cm="1">
        <f t="array" aca="1" ref="B69" ca="1">INDEX(Schema!B$19:B$41,RANDBETWEEN(1,23))</f>
        <v>6.2.9</v>
      </c>
      <c r="C69" s="10" t="str">
        <f ca="1">VLOOKUP(B69,Schema!B$19:C$41,2,FALSE)</f>
        <v>Read Device Configuration (Payment Mode)</v>
      </c>
      <c r="D69" s="11">
        <f t="shared" ca="1" si="1"/>
        <v>36644.331923450001</v>
      </c>
      <c r="E69" s="10" t="s">
        <v>475</v>
      </c>
      <c r="F69" s="10" t="s">
        <v>476</v>
      </c>
      <c r="G69" s="10" t="s">
        <v>477</v>
      </c>
      <c r="H69" s="10" t="s">
        <v>478</v>
      </c>
      <c r="I69" s="10" t="s">
        <v>426</v>
      </c>
      <c r="J69" s="10" t="s">
        <v>479</v>
      </c>
      <c r="K69" s="10" t="str">
        <f t="shared" ca="1" si="6"/>
        <v>D1720392</v>
      </c>
      <c r="L69" s="10" t="str">
        <f t="shared" ca="1" si="7"/>
        <v>SMETS1</v>
      </c>
      <c r="M69" s="10" t="str">
        <f t="shared" ca="1" si="8"/>
        <v>H9762936</v>
      </c>
    </row>
    <row r="70" spans="1:13">
      <c r="A70" s="10" t="str">
        <f t="shared" ca="1" si="5"/>
        <v>Gas</v>
      </c>
      <c r="B70" s="8" t="str" cm="1">
        <f t="array" aca="1" ref="B70" ca="1">INDEX(Schema!B$19:B$41,RANDBETWEEN(1,23))</f>
        <v>0x8F0F</v>
      </c>
      <c r="C70" s="10" t="str">
        <f ca="1">VLOOKUP(B70,Schema!B$19:C$41,2,FALSE)</f>
        <v>Credit Below Disablement Threshold (prepayment mode)</v>
      </c>
      <c r="D70" s="11">
        <f t="shared" ca="1" si="1"/>
        <v>36863.181505679997</v>
      </c>
      <c r="E70" s="10" t="s">
        <v>480</v>
      </c>
      <c r="F70" s="10" t="s">
        <v>481</v>
      </c>
      <c r="G70" s="10" t="s">
        <v>482</v>
      </c>
      <c r="H70" s="10" t="s">
        <v>483</v>
      </c>
      <c r="I70" s="10" t="s">
        <v>484</v>
      </c>
      <c r="J70" s="10" t="s">
        <v>485</v>
      </c>
      <c r="K70" s="10" t="str">
        <f t="shared" ca="1" si="6"/>
        <v>D4365380</v>
      </c>
      <c r="L70" s="10" t="str">
        <f t="shared" ca="1" si="7"/>
        <v>SMETS1</v>
      </c>
      <c r="M70" s="10" t="str">
        <f t="shared" ca="1" si="8"/>
        <v>H6879757</v>
      </c>
    </row>
    <row r="71" spans="1:13">
      <c r="A71" s="10" t="str">
        <f t="shared" ca="1" si="5"/>
        <v>Gas</v>
      </c>
      <c r="B71" s="8" cm="1">
        <f t="array" aca="1" ref="B71" ca="1">INDEX(Schema!B$19:B$41,RANDBETWEEN(1,23))</f>
        <v>1.5</v>
      </c>
      <c r="C71" s="10" t="str">
        <f ca="1">VLOOKUP(B71,Schema!B$19:C$41,2,FALSE)</f>
        <v>Update Meter Balance</v>
      </c>
      <c r="D71" s="11">
        <f t="shared" ca="1" si="1"/>
        <v>36628.091977349999</v>
      </c>
      <c r="E71" s="10" t="s">
        <v>486</v>
      </c>
      <c r="F71" s="10" t="s">
        <v>487</v>
      </c>
      <c r="G71" s="10" t="s">
        <v>488</v>
      </c>
      <c r="H71" s="10" t="s">
        <v>489</v>
      </c>
      <c r="I71" s="10" t="s">
        <v>342</v>
      </c>
      <c r="J71" s="10" t="s">
        <v>490</v>
      </c>
      <c r="K71" s="10" t="str">
        <f t="shared" ca="1" si="6"/>
        <v>D6945066</v>
      </c>
      <c r="L71" s="10" t="str">
        <f t="shared" ca="1" si="7"/>
        <v>SMETS2</v>
      </c>
      <c r="M71" s="10" t="str">
        <f t="shared" ca="1" si="8"/>
        <v>H3889435</v>
      </c>
    </row>
    <row r="72" spans="1:13">
      <c r="A72" s="10" t="str">
        <f t="shared" ca="1" si="5"/>
        <v>Electric</v>
      </c>
      <c r="B72" s="8" t="str" cm="1">
        <f t="array" aca="1" ref="B72" ca="1">INDEX(Schema!B$19:B$41,RANDBETWEEN(1,23))</f>
        <v>0x81AA </v>
      </c>
      <c r="C72" s="10" t="str">
        <f ca="1">VLOOKUP(B72,Schema!B$19:C$41,2,FALSE)</f>
        <v>Emergency Credit Exhausted </v>
      </c>
      <c r="D72" s="11">
        <f t="shared" ca="1" si="1"/>
        <v>36629.512362089998</v>
      </c>
      <c r="E72" s="10" t="s">
        <v>491</v>
      </c>
      <c r="F72" s="10" t="s">
        <v>492</v>
      </c>
      <c r="G72" s="10" t="s">
        <v>493</v>
      </c>
      <c r="H72" s="10" t="s">
        <v>494</v>
      </c>
      <c r="I72" s="10" t="s">
        <v>336</v>
      </c>
      <c r="J72" s="10" t="s">
        <v>495</v>
      </c>
      <c r="K72" s="10" t="str">
        <f t="shared" ca="1" si="6"/>
        <v>D7317618</v>
      </c>
      <c r="L72" s="10" t="str">
        <f t="shared" ca="1" si="7"/>
        <v>SMETS2</v>
      </c>
      <c r="M72" s="10" t="str">
        <f t="shared" ca="1" si="8"/>
        <v>H8598606</v>
      </c>
    </row>
    <row r="73" spans="1:13">
      <c r="A73" s="10" t="str">
        <f t="shared" ca="1" si="5"/>
        <v>Electric</v>
      </c>
      <c r="B73" s="8" cm="1">
        <f t="array" aca="1" ref="B73" ca="1">INDEX(Schema!B$19:B$41,RANDBETWEEN(1,23))</f>
        <v>1.5</v>
      </c>
      <c r="C73" s="10" t="str">
        <f ca="1">VLOOKUP(B73,Schema!B$19:C$41,2,FALSE)</f>
        <v>Update Meter Balance</v>
      </c>
      <c r="D73" s="11">
        <f t="shared" ca="1" si="1"/>
        <v>36629.648194989997</v>
      </c>
      <c r="E73" s="10" t="s">
        <v>496</v>
      </c>
      <c r="F73" s="10" t="s">
        <v>235</v>
      </c>
      <c r="G73" s="10" t="s">
        <v>236</v>
      </c>
      <c r="H73" s="10" t="s">
        <v>237</v>
      </c>
      <c r="I73" s="10" t="s">
        <v>216</v>
      </c>
      <c r="J73" s="10" t="s">
        <v>497</v>
      </c>
      <c r="K73" s="10" t="str">
        <f t="shared" ca="1" si="6"/>
        <v>D9213750</v>
      </c>
      <c r="L73" s="10" t="str">
        <f t="shared" ca="1" si="7"/>
        <v>SMETS2</v>
      </c>
      <c r="M73" s="10" t="str">
        <f t="shared" ca="1" si="8"/>
        <v>H4272941</v>
      </c>
    </row>
    <row r="74" spans="1:13">
      <c r="A74" s="10" t="str">
        <f t="shared" ca="1" si="5"/>
        <v>Electric</v>
      </c>
      <c r="B74" s="8" t="str" cm="1">
        <f t="array" aca="1" ref="B74" ca="1">INDEX(Schema!B$19:B$41,RANDBETWEEN(1,23))</f>
        <v>0x810D </v>
      </c>
      <c r="C74" s="10" t="str">
        <f ca="1">VLOOKUP(B74,Schema!B$19:C$41,2,FALSE)</f>
        <v>Combined Credit Below Low Credit Threshold (prepayment mode) </v>
      </c>
      <c r="D74" s="11">
        <f t="shared" ca="1" si="1"/>
        <v>36643.37373236</v>
      </c>
      <c r="E74" s="10" t="s">
        <v>498</v>
      </c>
      <c r="F74" s="10" t="s">
        <v>499</v>
      </c>
      <c r="G74" s="10" t="s">
        <v>500</v>
      </c>
      <c r="H74" s="10" t="s">
        <v>501</v>
      </c>
      <c r="I74" s="10" t="s">
        <v>126</v>
      </c>
      <c r="J74" s="10" t="s">
        <v>502</v>
      </c>
      <c r="K74" s="10" t="str">
        <f t="shared" ca="1" si="6"/>
        <v>D4485982</v>
      </c>
      <c r="L74" s="10" t="str">
        <f t="shared" ca="1" si="7"/>
        <v>SMETS2</v>
      </c>
      <c r="M74" s="10" t="str">
        <f t="shared" ca="1" si="8"/>
        <v>H5808254</v>
      </c>
    </row>
    <row r="75" spans="1:13">
      <c r="A75" s="10" t="str">
        <f t="shared" ca="1" si="5"/>
        <v>Gas</v>
      </c>
      <c r="B75" s="8" t="str" cm="1">
        <f t="array" aca="1" ref="B75" ca="1">INDEX(Schema!B$19:B$41,RANDBETWEEN(1,23))</f>
        <v>0x8168 </v>
      </c>
      <c r="C75" s="10" t="str">
        <f ca="1">VLOOKUP(B75,Schema!B$19:C$41,2,FALSE)</f>
        <v>Supply Disabled then Armed - Activate Emergency Credit triggered </v>
      </c>
      <c r="D75" s="11">
        <f t="shared" ca="1" si="1"/>
        <v>36859.86564625</v>
      </c>
      <c r="E75" s="10" t="s">
        <v>503</v>
      </c>
      <c r="F75" s="10" t="s">
        <v>504</v>
      </c>
      <c r="G75" s="10" t="s">
        <v>505</v>
      </c>
      <c r="H75" s="10" t="s">
        <v>506</v>
      </c>
      <c r="I75" s="10" t="s">
        <v>143</v>
      </c>
      <c r="J75" s="10" t="s">
        <v>507</v>
      </c>
      <c r="K75" s="10" t="str">
        <f t="shared" ca="1" si="6"/>
        <v>D2478727</v>
      </c>
      <c r="L75" s="10" t="str">
        <f t="shared" ca="1" si="7"/>
        <v>SMETS2</v>
      </c>
      <c r="M75" s="10" t="str">
        <f t="shared" ca="1" si="8"/>
        <v>H6797216</v>
      </c>
    </row>
    <row r="76" spans="1:13">
      <c r="A76" s="10" t="str">
        <f t="shared" ca="1" si="5"/>
        <v>Electric</v>
      </c>
      <c r="B76" s="8" cm="1">
        <f t="array" aca="1" ref="B76" ca="1">INDEX(Schema!B$19:B$41,RANDBETWEEN(1,23))</f>
        <v>4.18</v>
      </c>
      <c r="C76" s="10" t="str">
        <f ca="1">VLOOKUP(B76,Schema!B$19:C$41,2,FALSE)</f>
        <v>Read Meter Balance</v>
      </c>
      <c r="D76" s="11">
        <f t="shared" ca="1" si="1"/>
        <v>36535.533846339997</v>
      </c>
      <c r="E76" s="10" t="s">
        <v>508</v>
      </c>
      <c r="F76" s="10" t="s">
        <v>509</v>
      </c>
      <c r="G76" s="10" t="s">
        <v>510</v>
      </c>
      <c r="H76" s="10" t="s">
        <v>511</v>
      </c>
      <c r="I76" s="10" t="s">
        <v>182</v>
      </c>
      <c r="J76" s="10" t="s">
        <v>512</v>
      </c>
      <c r="K76" s="10" t="str">
        <f t="shared" ca="1" si="6"/>
        <v>D3141930</v>
      </c>
      <c r="L76" s="10" t="str">
        <f t="shared" ca="1" si="7"/>
        <v>SMETS2</v>
      </c>
      <c r="M76" s="10" t="str">
        <f t="shared" ca="1" si="8"/>
        <v>H7307392</v>
      </c>
    </row>
    <row r="77" spans="1:13">
      <c r="A77" s="10" t="str">
        <f t="shared" ca="1" si="5"/>
        <v>Electric</v>
      </c>
      <c r="B77" s="8" cm="1">
        <f t="array" aca="1" ref="B77" ca="1">INDEX(Schema!B$19:B$41,RANDBETWEEN(1,23))</f>
        <v>2.5</v>
      </c>
      <c r="C77" s="10" t="str">
        <f ca="1">VLOOKUP(B77,Schema!B$19:C$41,2,FALSE)</f>
        <v>Activate Emergency Credit</v>
      </c>
      <c r="D77" s="11">
        <f t="shared" ca="1" si="1"/>
        <v>36779.042783470002</v>
      </c>
      <c r="E77" s="10" t="s">
        <v>513</v>
      </c>
      <c r="F77" s="10" t="s">
        <v>514</v>
      </c>
      <c r="G77" s="10" t="s">
        <v>515</v>
      </c>
      <c r="H77" s="10" t="s">
        <v>516</v>
      </c>
      <c r="I77" s="10" t="s">
        <v>517</v>
      </c>
      <c r="J77" s="10" t="s">
        <v>518</v>
      </c>
      <c r="K77" s="10" t="str">
        <f t="shared" ca="1" si="6"/>
        <v>D1880783</v>
      </c>
      <c r="L77" s="10" t="str">
        <f t="shared" ca="1" si="7"/>
        <v>SMETS2</v>
      </c>
      <c r="M77" s="10" t="str">
        <f t="shared" ca="1" si="8"/>
        <v>H6049279</v>
      </c>
    </row>
    <row r="78" spans="1:13">
      <c r="A78" s="10" t="str">
        <f t="shared" ca="1" si="5"/>
        <v>Electric</v>
      </c>
      <c r="B78" s="8" t="str" cm="1">
        <f t="array" aca="1" ref="B78" ca="1">INDEX(Schema!B$19:B$41,RANDBETWEEN(1,23))</f>
        <v>0x810D </v>
      </c>
      <c r="C78" s="10" t="str">
        <f ca="1">VLOOKUP(B78,Schema!B$19:C$41,2,FALSE)</f>
        <v>Combined Credit Below Low Credit Threshold (prepayment mode) </v>
      </c>
      <c r="D78" s="11">
        <f t="shared" ca="1" si="1"/>
        <v>36875.344540940001</v>
      </c>
      <c r="E78" s="10" t="s">
        <v>519</v>
      </c>
      <c r="F78" s="10" t="s">
        <v>520</v>
      </c>
      <c r="G78" s="10" t="s">
        <v>521</v>
      </c>
      <c r="H78" s="10" t="s">
        <v>522</v>
      </c>
      <c r="I78" s="10" t="s">
        <v>314</v>
      </c>
      <c r="J78" s="10" t="s">
        <v>523</v>
      </c>
      <c r="K78" s="10" t="str">
        <f t="shared" ca="1" si="6"/>
        <v>D3210850</v>
      </c>
      <c r="L78" s="10" t="str">
        <f t="shared" ca="1" si="7"/>
        <v>SMETS1</v>
      </c>
      <c r="M78" s="10" t="str">
        <f t="shared" ca="1" si="8"/>
        <v>H1587169</v>
      </c>
    </row>
    <row r="79" spans="1:13">
      <c r="A79" s="10" t="str">
        <f t="shared" ca="1" si="5"/>
        <v>Gas</v>
      </c>
      <c r="B79" s="8" t="str" cm="1">
        <f t="array" aca="1" ref="B79" ca="1">INDEX(Schema!B$19:B$41,RANDBETWEEN(1,23))</f>
        <v>0x810D </v>
      </c>
      <c r="C79" s="10" t="str">
        <f ca="1">VLOOKUP(B79,Schema!B$19:C$41,2,FALSE)</f>
        <v>Combined Credit Below Low Credit Threshold (prepayment mode) </v>
      </c>
      <c r="D79" s="11">
        <f t="shared" ca="1" si="1"/>
        <v>36837.777243299999</v>
      </c>
      <c r="E79" s="10" t="s">
        <v>524</v>
      </c>
      <c r="F79" s="10" t="s">
        <v>525</v>
      </c>
      <c r="G79" s="10" t="s">
        <v>526</v>
      </c>
      <c r="H79" s="10" t="s">
        <v>527</v>
      </c>
      <c r="I79" s="10" t="s">
        <v>528</v>
      </c>
      <c r="J79" s="10" t="s">
        <v>529</v>
      </c>
      <c r="K79" s="10" t="str">
        <f t="shared" ca="1" si="6"/>
        <v>D9992462</v>
      </c>
      <c r="L79" s="10" t="str">
        <f t="shared" ca="1" si="7"/>
        <v>SMETS2</v>
      </c>
      <c r="M79" s="10" t="str">
        <f t="shared" ca="1" si="8"/>
        <v>H1968619</v>
      </c>
    </row>
    <row r="80" spans="1:13">
      <c r="A80" s="10" t="str">
        <f t="shared" ca="1" si="5"/>
        <v>Electric</v>
      </c>
      <c r="B80" s="8" t="str" cm="1">
        <f t="array" aca="1" ref="B80" ca="1">INDEX(Schema!B$19:B$41,RANDBETWEEN(1,23))</f>
        <v>0x8F0F</v>
      </c>
      <c r="C80" s="10" t="str">
        <f ca="1">VLOOKUP(B80,Schema!B$19:C$41,2,FALSE)</f>
        <v>Credit Below Disablement Threshold (prepayment mode)</v>
      </c>
      <c r="D80" s="11">
        <f t="shared" ca="1" si="1"/>
        <v>36696.883845290002</v>
      </c>
      <c r="E80" s="10" t="s">
        <v>530</v>
      </c>
      <c r="F80" s="10" t="s">
        <v>531</v>
      </c>
      <c r="G80" s="10" t="s">
        <v>532</v>
      </c>
      <c r="H80" s="10" t="s">
        <v>319</v>
      </c>
      <c r="I80" s="10" t="s">
        <v>161</v>
      </c>
      <c r="J80" s="10" t="s">
        <v>533</v>
      </c>
      <c r="K80" s="10" t="str">
        <f t="shared" ca="1" si="6"/>
        <v>D3574968</v>
      </c>
      <c r="L80" s="10" t="str">
        <f t="shared" ca="1" si="7"/>
        <v>SMETS2</v>
      </c>
      <c r="M80" s="10" t="str">
        <f t="shared" ca="1" si="8"/>
        <v>H4904418</v>
      </c>
    </row>
    <row r="81" spans="1:13">
      <c r="A81" s="10" t="str">
        <f t="shared" ca="1" si="5"/>
        <v>Electric</v>
      </c>
      <c r="B81" s="8" t="str" cm="1">
        <f t="array" aca="1" ref="B81" ca="1">INDEX(Schema!B$19:B$41,RANDBETWEEN(1,23))</f>
        <v>0x810E </v>
      </c>
      <c r="C81" s="10" t="str">
        <f ca="1">VLOOKUP(B81,Schema!B$19:C$41,2,FALSE)</f>
        <v>Credit Added Locally </v>
      </c>
      <c r="D81" s="11">
        <f t="shared" ca="1" si="1"/>
        <v>36731.645374120002</v>
      </c>
      <c r="E81" s="10" t="s">
        <v>534</v>
      </c>
      <c r="F81" s="10" t="s">
        <v>535</v>
      </c>
      <c r="G81" s="10" t="s">
        <v>536</v>
      </c>
      <c r="H81" s="10" t="s">
        <v>537</v>
      </c>
      <c r="I81" s="10" t="s">
        <v>538</v>
      </c>
      <c r="J81" s="10" t="s">
        <v>539</v>
      </c>
      <c r="K81" s="10" t="str">
        <f t="shared" ca="1" si="6"/>
        <v>D4917713</v>
      </c>
      <c r="L81" s="10" t="str">
        <f t="shared" ca="1" si="7"/>
        <v>SMETS2</v>
      </c>
      <c r="M81" s="10" t="str">
        <f t="shared" ca="1" si="8"/>
        <v>H1767672</v>
      </c>
    </row>
    <row r="82" spans="1:13">
      <c r="A82" s="10" t="str">
        <f t="shared" ca="1" si="5"/>
        <v>Gas</v>
      </c>
      <c r="B82" s="8" cm="1">
        <f t="array" aca="1" ref="B82" ca="1">INDEX(Schema!B$19:B$41,RANDBETWEEN(1,23))</f>
        <v>4.3</v>
      </c>
      <c r="C82" s="10" t="str">
        <f ca="1">VLOOKUP(B82,Schema!B$19:C$41,2,FALSE)</f>
        <v>Read Instantaneous Prepay Values</v>
      </c>
      <c r="D82" s="11">
        <f t="shared" ca="1" si="1"/>
        <v>36594.508433050003</v>
      </c>
      <c r="E82" s="10" t="s">
        <v>540</v>
      </c>
      <c r="F82" s="10" t="s">
        <v>541</v>
      </c>
      <c r="G82" s="10" t="s">
        <v>542</v>
      </c>
      <c r="H82" s="10" t="s">
        <v>543</v>
      </c>
      <c r="I82" s="10" t="s">
        <v>544</v>
      </c>
      <c r="J82" s="10" t="s">
        <v>545</v>
      </c>
      <c r="K82" s="10" t="str">
        <f t="shared" ca="1" si="6"/>
        <v>D4260136</v>
      </c>
      <c r="L82" s="10" t="str">
        <f t="shared" ca="1" si="7"/>
        <v>SMETS2</v>
      </c>
      <c r="M82" s="10" t="str">
        <f t="shared" ca="1" si="8"/>
        <v>H4316199</v>
      </c>
    </row>
    <row r="83" spans="1:13">
      <c r="A83" s="10" t="str">
        <f t="shared" ca="1" si="5"/>
        <v>Electric</v>
      </c>
      <c r="B83" s="8" cm="1">
        <f t="array" aca="1" ref="B83" ca="1">INDEX(Schema!B$19:B$41,RANDBETWEEN(1,23))</f>
        <v>1.6</v>
      </c>
      <c r="C83" s="10" t="str">
        <f ca="1">VLOOKUP(B83,Schema!B$19:C$41,2,FALSE)</f>
        <v>Update Payment Mode</v>
      </c>
      <c r="D83" s="11">
        <f t="shared" ca="1" si="1"/>
        <v>36585.345802739997</v>
      </c>
      <c r="E83" s="10" t="s">
        <v>546</v>
      </c>
      <c r="F83" s="10" t="s">
        <v>547</v>
      </c>
      <c r="G83" s="10" t="s">
        <v>548</v>
      </c>
      <c r="H83" s="10" t="s">
        <v>549</v>
      </c>
      <c r="I83" s="10" t="s">
        <v>426</v>
      </c>
      <c r="J83" s="10" t="s">
        <v>550</v>
      </c>
      <c r="K83" s="10" t="str">
        <f t="shared" ca="1" si="6"/>
        <v>D3083052</v>
      </c>
      <c r="L83" s="10" t="str">
        <f t="shared" ca="1" si="7"/>
        <v>SMETS1</v>
      </c>
      <c r="M83" s="10" t="str">
        <f t="shared" ca="1" si="8"/>
        <v>H6945459</v>
      </c>
    </row>
    <row r="84" spans="1:13">
      <c r="A84" s="10" t="str">
        <f t="shared" ca="1" si="5"/>
        <v>Gas</v>
      </c>
      <c r="B84" s="8" cm="1">
        <f t="array" aca="1" ref="B84" ca="1">INDEX(Schema!B$19:B$41,RANDBETWEEN(1,23))</f>
        <v>1.5</v>
      </c>
      <c r="C84" s="10" t="str">
        <f ca="1">VLOOKUP(B84,Schema!B$19:C$41,2,FALSE)</f>
        <v>Update Meter Balance</v>
      </c>
      <c r="D84" s="11">
        <f t="shared" ca="1" si="1"/>
        <v>36599.567188480003</v>
      </c>
      <c r="E84" s="10" t="s">
        <v>551</v>
      </c>
      <c r="F84" s="10" t="s">
        <v>552</v>
      </c>
      <c r="G84" s="10" t="s">
        <v>553</v>
      </c>
      <c r="H84" s="10" t="s">
        <v>554</v>
      </c>
      <c r="I84" s="10" t="s">
        <v>555</v>
      </c>
      <c r="J84" s="10" t="s">
        <v>556</v>
      </c>
      <c r="K84" s="10" t="str">
        <f t="shared" ca="1" si="6"/>
        <v>D4728958</v>
      </c>
      <c r="L84" s="10" t="str">
        <f t="shared" ca="1" si="7"/>
        <v>SMETS2</v>
      </c>
      <c r="M84" s="10" t="str">
        <f t="shared" ca="1" si="8"/>
        <v>H1521340</v>
      </c>
    </row>
    <row r="85" spans="1:13">
      <c r="A85" s="10" t="str">
        <f t="shared" ca="1" si="5"/>
        <v>Gas</v>
      </c>
      <c r="B85" s="8" cm="1">
        <f t="array" aca="1" ref="B85" ca="1">INDEX(Schema!B$19:B$41,RANDBETWEEN(1,23))</f>
        <v>4.3</v>
      </c>
      <c r="C85" s="10" t="str">
        <f ca="1">VLOOKUP(B85,Schema!B$19:C$41,2,FALSE)</f>
        <v>Read Instantaneous Prepay Values</v>
      </c>
      <c r="D85" s="11">
        <f t="shared" ca="1" si="1"/>
        <v>36788.303371649999</v>
      </c>
      <c r="E85" s="10" t="s">
        <v>557</v>
      </c>
      <c r="F85" s="10" t="s">
        <v>558</v>
      </c>
      <c r="G85" s="10" t="s">
        <v>559</v>
      </c>
      <c r="H85" s="10" t="s">
        <v>560</v>
      </c>
      <c r="I85" s="10" t="s">
        <v>336</v>
      </c>
      <c r="J85" s="10" t="s">
        <v>561</v>
      </c>
      <c r="K85" s="10" t="str">
        <f t="shared" ca="1" si="6"/>
        <v>D7763839</v>
      </c>
      <c r="L85" s="10" t="str">
        <f t="shared" ca="1" si="7"/>
        <v>SMETS1</v>
      </c>
      <c r="M85" s="10" t="str">
        <f t="shared" ca="1" si="8"/>
        <v>H5212248</v>
      </c>
    </row>
    <row r="86" spans="1:13">
      <c r="A86" s="10" t="str">
        <f t="shared" ca="1" si="5"/>
        <v>Electric</v>
      </c>
      <c r="B86" s="8" t="str" cm="1">
        <f t="array" aca="1" ref="B86" ca="1">INDEX(Schema!B$19:B$41,RANDBETWEEN(1,23))</f>
        <v>0x8F83</v>
      </c>
      <c r="C86" s="10" t="str">
        <f ca="1">VLOOKUP(B86,Schema!B$19:C$41,2,FALSE)</f>
        <v>Disablement of Supply due to insufficient credit has been suspended</v>
      </c>
      <c r="D86" s="11">
        <f t="shared" ca="1" si="1"/>
        <v>36631.831298800003</v>
      </c>
      <c r="E86" s="10" t="s">
        <v>562</v>
      </c>
      <c r="F86" s="10" t="s">
        <v>563</v>
      </c>
      <c r="G86" s="10" t="s">
        <v>564</v>
      </c>
      <c r="H86" s="10" t="s">
        <v>565</v>
      </c>
      <c r="I86" s="10" t="s">
        <v>566</v>
      </c>
      <c r="J86" s="10" t="s">
        <v>567</v>
      </c>
      <c r="K86" s="10" t="str">
        <f t="shared" ca="1" si="6"/>
        <v>D2006157</v>
      </c>
      <c r="L86" s="10" t="str">
        <f t="shared" ca="1" si="7"/>
        <v>SMETS2</v>
      </c>
      <c r="M86" s="10" t="str">
        <f t="shared" ca="1" si="8"/>
        <v>H5034344</v>
      </c>
    </row>
    <row r="87" spans="1:13">
      <c r="A87" s="10" t="str">
        <f t="shared" ca="1" si="5"/>
        <v>Gas</v>
      </c>
      <c r="B87" s="8" t="str" cm="1">
        <f t="array" aca="1" ref="B87" ca="1">INDEX(Schema!B$19:B$41,RANDBETWEEN(1,23))</f>
        <v>4.4.5</v>
      </c>
      <c r="C87" s="10" t="str">
        <f ca="1">VLOOKUP(B87,Schema!B$19:C$41,2,FALSE)</f>
        <v>Retrieve Billing Data Log (Prepayment Credits)</v>
      </c>
      <c r="D87" s="11">
        <f t="shared" ca="1" si="1"/>
        <v>36532.854530229997</v>
      </c>
      <c r="E87" s="10" t="s">
        <v>568</v>
      </c>
      <c r="F87" s="10" t="s">
        <v>256</v>
      </c>
      <c r="G87" s="10" t="s">
        <v>257</v>
      </c>
      <c r="H87" s="10" t="s">
        <v>258</v>
      </c>
      <c r="I87" s="10" t="s">
        <v>259</v>
      </c>
      <c r="J87" s="10" t="s">
        <v>569</v>
      </c>
      <c r="K87" s="10" t="str">
        <f t="shared" ca="1" si="6"/>
        <v>D8784345</v>
      </c>
      <c r="L87" s="10" t="str">
        <f t="shared" ca="1" si="7"/>
        <v>SMETS2</v>
      </c>
      <c r="M87" s="10" t="str">
        <f t="shared" ca="1" si="8"/>
        <v>H7331903</v>
      </c>
    </row>
    <row r="88" spans="1:13">
      <c r="A88" s="10" t="str">
        <f t="shared" ca="1" si="5"/>
        <v>Electric</v>
      </c>
      <c r="B88" s="8" t="str" cm="1">
        <f t="array" aca="1" ref="B88" ca="1">INDEX(Schema!B$19:B$41,RANDBETWEEN(1,23))</f>
        <v>0x8F83</v>
      </c>
      <c r="C88" s="10" t="str">
        <f ca="1">VLOOKUP(B88,Schema!B$19:C$41,2,FALSE)</f>
        <v>Disablement of Supply due to insufficient credit has been suspended</v>
      </c>
      <c r="D88" s="11">
        <f t="shared" ca="1" si="1"/>
        <v>36739.637757509998</v>
      </c>
      <c r="E88" s="10" t="s">
        <v>570</v>
      </c>
      <c r="F88" s="10" t="s">
        <v>571</v>
      </c>
      <c r="G88" s="10" t="s">
        <v>572</v>
      </c>
      <c r="H88" s="10" t="s">
        <v>573</v>
      </c>
      <c r="I88" s="10" t="s">
        <v>437</v>
      </c>
      <c r="J88" s="10" t="s">
        <v>574</v>
      </c>
      <c r="K88" s="10" t="str">
        <f t="shared" ca="1" si="6"/>
        <v>D4106263</v>
      </c>
      <c r="L88" s="10" t="str">
        <f t="shared" ca="1" si="7"/>
        <v>SMETS2</v>
      </c>
      <c r="M88" s="10" t="str">
        <f t="shared" ca="1" si="8"/>
        <v>H8995774</v>
      </c>
    </row>
    <row r="89" spans="1:13">
      <c r="A89" s="10" t="str">
        <f t="shared" ca="1" si="5"/>
        <v>Gas</v>
      </c>
      <c r="B89" s="8" t="str" cm="1">
        <f t="array" aca="1" ref="B89" ca="1">INDEX(Schema!B$19:B$41,RANDBETWEEN(1,23))</f>
        <v>4.4.2</v>
      </c>
      <c r="C89" s="10" t="str">
        <f ca="1">VLOOKUP(B89,Schema!B$19:C$41,2,FALSE)</f>
        <v>Retrieve Change Of Mode / Tariff Triggered Billing Data Log</v>
      </c>
      <c r="D89" s="11">
        <f t="shared" ca="1" si="1"/>
        <v>36879.932922610002</v>
      </c>
      <c r="E89" s="10" t="s">
        <v>575</v>
      </c>
      <c r="F89" s="10" t="s">
        <v>576</v>
      </c>
      <c r="G89" s="10" t="s">
        <v>577</v>
      </c>
      <c r="H89" s="10" t="s">
        <v>578</v>
      </c>
      <c r="I89" s="10" t="s">
        <v>188</v>
      </c>
      <c r="J89" s="10" t="s">
        <v>579</v>
      </c>
      <c r="K89" s="10" t="str">
        <f t="shared" ca="1" si="6"/>
        <v>D8791541</v>
      </c>
      <c r="L89" s="10" t="str">
        <f t="shared" ca="1" si="7"/>
        <v>SMETS2</v>
      </c>
      <c r="M89" s="10" t="str">
        <f t="shared" ca="1" si="8"/>
        <v>H4952223</v>
      </c>
    </row>
    <row r="90" spans="1:13">
      <c r="A90" s="10" t="str">
        <f t="shared" ca="1" si="5"/>
        <v>Electric</v>
      </c>
      <c r="B90" s="8" t="str" cm="1">
        <f t="array" aca="1" ref="B90" ca="1">INDEX(Schema!B$19:B$41,RANDBETWEEN(1,23))</f>
        <v>4.4.2</v>
      </c>
      <c r="C90" s="10" t="str">
        <f ca="1">VLOOKUP(B90,Schema!B$19:C$41,2,FALSE)</f>
        <v>Retrieve Change Of Mode / Tariff Triggered Billing Data Log</v>
      </c>
      <c r="D90" s="11">
        <f t="shared" ca="1" si="1"/>
        <v>36825.340790440001</v>
      </c>
      <c r="E90" s="10" t="s">
        <v>580</v>
      </c>
      <c r="F90" s="10" t="s">
        <v>581</v>
      </c>
      <c r="G90" s="10" t="s">
        <v>582</v>
      </c>
      <c r="H90" s="10" t="s">
        <v>583</v>
      </c>
      <c r="I90" s="10" t="s">
        <v>314</v>
      </c>
      <c r="J90" s="10" t="s">
        <v>584</v>
      </c>
      <c r="K90" s="10" t="str">
        <f t="shared" ca="1" si="6"/>
        <v>D9268763</v>
      </c>
      <c r="L90" s="10" t="str">
        <f t="shared" ca="1" si="7"/>
        <v>SMETS2</v>
      </c>
      <c r="M90" s="10" t="str">
        <f t="shared" ca="1" si="8"/>
        <v>H9959985</v>
      </c>
    </row>
    <row r="91" spans="1:13">
      <c r="A91" s="10" t="str">
        <f t="shared" ca="1" si="5"/>
        <v>Electric</v>
      </c>
      <c r="B91" s="8" cm="1">
        <f t="array" aca="1" ref="B91" ca="1">INDEX(Schema!B$19:B$41,RANDBETWEEN(1,23))</f>
        <v>1.6</v>
      </c>
      <c r="C91" s="10" t="str">
        <f ca="1">VLOOKUP(B91,Schema!B$19:C$41,2,FALSE)</f>
        <v>Update Payment Mode</v>
      </c>
      <c r="D91" s="11">
        <f t="shared" ca="1" si="1"/>
        <v>36553.66609988</v>
      </c>
      <c r="E91" s="10" t="s">
        <v>585</v>
      </c>
      <c r="F91" s="10" t="s">
        <v>586</v>
      </c>
      <c r="G91" s="10" t="s">
        <v>587</v>
      </c>
      <c r="H91" s="10" t="s">
        <v>588</v>
      </c>
      <c r="I91" s="10" t="s">
        <v>426</v>
      </c>
      <c r="J91" s="10" t="s">
        <v>589</v>
      </c>
      <c r="K91" s="10" t="str">
        <f t="shared" ca="1" si="6"/>
        <v>D6463827</v>
      </c>
      <c r="L91" s="10" t="str">
        <f t="shared" ca="1" si="7"/>
        <v>SMETS1</v>
      </c>
      <c r="M91" s="10" t="str">
        <f t="shared" ca="1" si="8"/>
        <v>H1349535</v>
      </c>
    </row>
    <row r="92" spans="1:13">
      <c r="A92" s="10" t="str">
        <f t="shared" ca="1" si="5"/>
        <v>Gas</v>
      </c>
      <c r="B92" s="8" t="str" cm="1">
        <f t="array" aca="1" ref="B92" ca="1">INDEX(Schema!B$19:B$41,RANDBETWEEN(1,23))</f>
        <v>0x810D </v>
      </c>
      <c r="C92" s="10" t="str">
        <f ca="1">VLOOKUP(B92,Schema!B$19:C$41,2,FALSE)</f>
        <v>Combined Credit Below Low Credit Threshold (prepayment mode) </v>
      </c>
      <c r="D92" s="11">
        <f t="shared" ca="1" si="1"/>
        <v>36640.913783999997</v>
      </c>
      <c r="E92" s="10" t="s">
        <v>590</v>
      </c>
      <c r="F92" s="10" t="s">
        <v>591</v>
      </c>
      <c r="G92" s="10" t="s">
        <v>592</v>
      </c>
      <c r="H92" s="10" t="s">
        <v>227</v>
      </c>
      <c r="I92" s="10" t="s">
        <v>155</v>
      </c>
      <c r="J92" s="10" t="s">
        <v>593</v>
      </c>
      <c r="K92" s="10" t="str">
        <f t="shared" ca="1" si="6"/>
        <v>D1663050</v>
      </c>
      <c r="L92" s="10" t="str">
        <f t="shared" ca="1" si="7"/>
        <v>SMETS2</v>
      </c>
      <c r="M92" s="10" t="str">
        <f t="shared" ca="1" si="8"/>
        <v>H3550184</v>
      </c>
    </row>
    <row r="93" spans="1:13">
      <c r="A93" s="10" t="str">
        <f t="shared" ca="1" si="5"/>
        <v>Electric</v>
      </c>
      <c r="B93" s="8" t="str" cm="1">
        <f t="array" aca="1" ref="B93" ca="1">INDEX(Schema!B$19:B$41,RANDBETWEEN(1,23))</f>
        <v>4.4.2</v>
      </c>
      <c r="C93" s="10" t="str">
        <f ca="1">VLOOKUP(B93,Schema!B$19:C$41,2,FALSE)</f>
        <v>Retrieve Change Of Mode / Tariff Triggered Billing Data Log</v>
      </c>
      <c r="D93" s="11">
        <f t="shared" ca="1" si="1"/>
        <v>36802.32265088</v>
      </c>
      <c r="E93" s="10" t="s">
        <v>594</v>
      </c>
      <c r="F93" s="10" t="s">
        <v>595</v>
      </c>
      <c r="G93" s="10" t="s">
        <v>596</v>
      </c>
      <c r="H93" s="10" t="s">
        <v>597</v>
      </c>
      <c r="I93" s="10" t="s">
        <v>143</v>
      </c>
      <c r="J93" s="10" t="s">
        <v>598</v>
      </c>
      <c r="K93" s="10" t="str">
        <f t="shared" ca="1" si="6"/>
        <v>D8179732</v>
      </c>
      <c r="L93" s="10" t="str">
        <f t="shared" ca="1" si="7"/>
        <v>SMETS2</v>
      </c>
      <c r="M93" s="10" t="str">
        <f t="shared" ca="1" si="8"/>
        <v>H9833373</v>
      </c>
    </row>
    <row r="94" spans="1:13">
      <c r="A94" s="10" t="str">
        <f t="shared" ca="1" si="5"/>
        <v>Electric</v>
      </c>
      <c r="B94" s="8" t="str" cm="1">
        <f t="array" aca="1" ref="B94" ca="1">INDEX(Schema!B$19:B$41,RANDBETWEEN(1,23))</f>
        <v>0x81AA </v>
      </c>
      <c r="C94" s="10" t="str">
        <f ca="1">VLOOKUP(B94,Schema!B$19:C$41,2,FALSE)</f>
        <v>Emergency Credit Exhausted </v>
      </c>
      <c r="D94" s="11">
        <f t="shared" ca="1" si="1"/>
        <v>36808.825361919997</v>
      </c>
      <c r="E94" s="10" t="s">
        <v>599</v>
      </c>
      <c r="F94" s="10" t="s">
        <v>600</v>
      </c>
      <c r="G94" s="10" t="s">
        <v>601</v>
      </c>
      <c r="H94" s="10" t="s">
        <v>602</v>
      </c>
      <c r="I94" s="10" t="s">
        <v>143</v>
      </c>
      <c r="J94" s="10" t="s">
        <v>603</v>
      </c>
      <c r="K94" s="10" t="str">
        <f t="shared" ca="1" si="6"/>
        <v>D7005861</v>
      </c>
      <c r="L94" s="10" t="str">
        <f t="shared" ca="1" si="7"/>
        <v>SMETS1</v>
      </c>
      <c r="M94" s="10" t="str">
        <f t="shared" ca="1" si="8"/>
        <v>H5305995</v>
      </c>
    </row>
    <row r="95" spans="1:13">
      <c r="A95" s="10" t="str">
        <f t="shared" ca="1" si="5"/>
        <v>Electric</v>
      </c>
      <c r="B95" s="8" cm="1">
        <f t="array" aca="1" ref="B95" ca="1">INDEX(Schema!B$19:B$41,RANDBETWEEN(1,23))</f>
        <v>4.13</v>
      </c>
      <c r="C95" s="10" t="str">
        <f ca="1">VLOOKUP(B95,Schema!B$19:C$41,2,FALSE)</f>
        <v>Read Prepayment Configuration</v>
      </c>
      <c r="D95" s="11">
        <f t="shared" ca="1" si="1"/>
        <v>36706.651419369999</v>
      </c>
      <c r="E95" s="10" t="s">
        <v>604</v>
      </c>
      <c r="F95" s="10" t="s">
        <v>605</v>
      </c>
      <c r="G95" s="10" t="s">
        <v>606</v>
      </c>
      <c r="H95" s="10" t="s">
        <v>607</v>
      </c>
      <c r="I95" s="10" t="s">
        <v>608</v>
      </c>
      <c r="J95" s="10" t="s">
        <v>609</v>
      </c>
      <c r="K95" s="10" t="str">
        <f t="shared" ca="1" si="6"/>
        <v>D7438551</v>
      </c>
      <c r="L95" s="10" t="str">
        <f t="shared" ca="1" si="7"/>
        <v>SMETS2</v>
      </c>
      <c r="M95" s="10" t="str">
        <f t="shared" ca="1" si="8"/>
        <v>H2006400</v>
      </c>
    </row>
    <row r="96" spans="1:13">
      <c r="A96" s="10" t="str">
        <f t="shared" ca="1" si="5"/>
        <v>Gas</v>
      </c>
      <c r="B96" s="8" t="str" cm="1">
        <f t="array" aca="1" ref="B96" ca="1">INDEX(Schema!B$19:B$41,RANDBETWEEN(1,23))</f>
        <v>0x8168 </v>
      </c>
      <c r="C96" s="10" t="str">
        <f ca="1">VLOOKUP(B96,Schema!B$19:C$41,2,FALSE)</f>
        <v>Supply Disabled then Armed - Activate Emergency Credit triggered </v>
      </c>
      <c r="D96" s="11">
        <f t="shared" ca="1" si="1"/>
        <v>36882.662845530002</v>
      </c>
      <c r="E96" s="10" t="s">
        <v>610</v>
      </c>
      <c r="F96" s="10" t="s">
        <v>611</v>
      </c>
      <c r="G96" s="10" t="s">
        <v>612</v>
      </c>
      <c r="H96" s="10" t="s">
        <v>613</v>
      </c>
      <c r="I96" s="10" t="s">
        <v>443</v>
      </c>
      <c r="J96" s="10" t="s">
        <v>614</v>
      </c>
      <c r="K96" s="10" t="str">
        <f t="shared" ca="1" si="6"/>
        <v>D7959118</v>
      </c>
      <c r="L96" s="10" t="str">
        <f t="shared" ca="1" si="7"/>
        <v>SMETS2</v>
      </c>
      <c r="M96" s="10" t="str">
        <f t="shared" ca="1" si="8"/>
        <v>H1930957</v>
      </c>
    </row>
    <row r="97" spans="1:13">
      <c r="A97" s="10" t="str">
        <f t="shared" ca="1" si="5"/>
        <v>Gas</v>
      </c>
      <c r="B97" s="8" t="str" cm="1">
        <f t="array" aca="1" ref="B97" ca="1">INDEX(Schema!B$19:B$41,RANDBETWEEN(1,23))</f>
        <v>6.2.9</v>
      </c>
      <c r="C97" s="10" t="str">
        <f ca="1">VLOOKUP(B97,Schema!B$19:C$41,2,FALSE)</f>
        <v>Read Device Configuration (Payment Mode)</v>
      </c>
      <c r="D97" s="11">
        <f t="shared" ca="1" si="1"/>
        <v>36828.652425640001</v>
      </c>
      <c r="E97" s="10" t="s">
        <v>615</v>
      </c>
      <c r="F97" s="10" t="s">
        <v>616</v>
      </c>
      <c r="G97" s="10" t="s">
        <v>617</v>
      </c>
      <c r="H97" s="10" t="s">
        <v>221</v>
      </c>
      <c r="I97" s="10" t="s">
        <v>222</v>
      </c>
      <c r="J97" s="10" t="s">
        <v>618</v>
      </c>
      <c r="K97" s="10" t="str">
        <f t="shared" ca="1" si="6"/>
        <v>D2174896</v>
      </c>
      <c r="L97" s="10" t="str">
        <f t="shared" ca="1" si="7"/>
        <v>SMETS2</v>
      </c>
      <c r="M97" s="10" t="str">
        <f t="shared" ca="1" si="8"/>
        <v>H5856160</v>
      </c>
    </row>
    <row r="98" spans="1:13">
      <c r="A98" s="10" t="str">
        <f t="shared" ca="1" si="5"/>
        <v>Electric</v>
      </c>
      <c r="B98" s="8" cm="1">
        <f t="array" aca="1" ref="B98" ca="1">INDEX(Schema!B$19:B$41,RANDBETWEEN(1,23))</f>
        <v>4.18</v>
      </c>
      <c r="C98" s="10" t="str">
        <f ca="1">VLOOKUP(B98,Schema!B$19:C$41,2,FALSE)</f>
        <v>Read Meter Balance</v>
      </c>
      <c r="D98" s="11">
        <f t="shared" ca="1" si="1"/>
        <v>36845.534936750002</v>
      </c>
      <c r="E98" s="10" t="s">
        <v>619</v>
      </c>
      <c r="F98" s="10" t="s">
        <v>620</v>
      </c>
      <c r="G98" s="10" t="s">
        <v>621</v>
      </c>
      <c r="H98" s="10" t="s">
        <v>622</v>
      </c>
      <c r="I98" s="10" t="s">
        <v>216</v>
      </c>
      <c r="J98" s="10" t="s">
        <v>623</v>
      </c>
      <c r="K98" s="10" t="str">
        <f t="shared" ca="1" si="6"/>
        <v>D4301846</v>
      </c>
      <c r="L98" s="10" t="str">
        <f t="shared" ca="1" si="7"/>
        <v>SMETS2</v>
      </c>
      <c r="M98" s="10" t="str">
        <f t="shared" ca="1" si="8"/>
        <v>H3854871</v>
      </c>
    </row>
    <row r="99" spans="1:13">
      <c r="A99" s="10" t="str">
        <f t="shared" ca="1" si="5"/>
        <v>Electric</v>
      </c>
      <c r="B99" s="8" cm="1">
        <f t="array" aca="1" ref="B99" ca="1">INDEX(Schema!B$19:B$41,RANDBETWEEN(1,23))</f>
        <v>2.5</v>
      </c>
      <c r="C99" s="10" t="str">
        <f ca="1">VLOOKUP(B99,Schema!B$19:C$41,2,FALSE)</f>
        <v>Activate Emergency Credit</v>
      </c>
      <c r="D99" s="11">
        <f t="shared" ca="1" si="1"/>
        <v>36718.865490869997</v>
      </c>
      <c r="E99" s="10" t="s">
        <v>624</v>
      </c>
      <c r="F99" s="10" t="s">
        <v>625</v>
      </c>
      <c r="G99" s="10" t="s">
        <v>626</v>
      </c>
      <c r="H99" s="10" t="s">
        <v>627</v>
      </c>
      <c r="I99" s="10" t="s">
        <v>426</v>
      </c>
      <c r="J99" s="10" t="s">
        <v>628</v>
      </c>
      <c r="K99" s="10" t="str">
        <f t="shared" ca="1" si="6"/>
        <v>D4503135</v>
      </c>
      <c r="L99" s="10" t="str">
        <f t="shared" ca="1" si="7"/>
        <v>SMETS1</v>
      </c>
      <c r="M99" s="10" t="str">
        <f t="shared" ca="1" si="8"/>
        <v>H3149433</v>
      </c>
    </row>
    <row r="100" spans="1:13">
      <c r="A100" s="10" t="str">
        <f t="shared" ca="1" si="5"/>
        <v>Gas</v>
      </c>
      <c r="B100" s="8" t="str" cm="1">
        <f t="array" aca="1" ref="B100" ca="1">INDEX(Schema!B$19:B$41,RANDBETWEEN(1,23))</f>
        <v>0x8119 </v>
      </c>
      <c r="C100" s="10" t="str">
        <f ca="1">VLOOKUP(B100,Schema!B$19:C$41,2,FALSE)</f>
        <v>Emergency Credit Has Become Available (prepayment mode) </v>
      </c>
      <c r="D100" s="11">
        <f t="shared" ca="1" si="1"/>
        <v>36876.102451209998</v>
      </c>
      <c r="E100" s="10" t="s">
        <v>629</v>
      </c>
      <c r="F100" s="10" t="s">
        <v>630</v>
      </c>
      <c r="G100" s="10" t="s">
        <v>631</v>
      </c>
      <c r="H100" s="10" t="s">
        <v>160</v>
      </c>
      <c r="I100" s="10" t="s">
        <v>161</v>
      </c>
      <c r="J100" s="10" t="s">
        <v>632</v>
      </c>
      <c r="K100" s="10" t="str">
        <f t="shared" ca="1" si="6"/>
        <v>D7430025</v>
      </c>
      <c r="L100" s="10" t="str">
        <f t="shared" ca="1" si="7"/>
        <v>SMETS1</v>
      </c>
      <c r="M100" s="10" t="str">
        <f t="shared" ca="1" si="8"/>
        <v>H3416641</v>
      </c>
    </row>
    <row r="101" spans="1:13">
      <c r="A101" s="10" t="str">
        <f t="shared" ca="1" si="5"/>
        <v>Electric</v>
      </c>
      <c r="B101" s="8" t="str" cm="1">
        <f t="array" aca="1" ref="B101" ca="1">INDEX(Schema!B$19:B$41,RANDBETWEEN(1,23))</f>
        <v>0x81AA </v>
      </c>
      <c r="C101" s="10" t="str">
        <f ca="1">VLOOKUP(B101,Schema!B$19:C$41,2,FALSE)</f>
        <v>Emergency Credit Exhausted </v>
      </c>
      <c r="D101" s="11">
        <f t="shared" ca="1" si="1"/>
        <v>36587.001292710003</v>
      </c>
      <c r="E101" s="10" t="s">
        <v>633</v>
      </c>
      <c r="F101" s="10" t="s">
        <v>634</v>
      </c>
      <c r="G101" s="10" t="s">
        <v>635</v>
      </c>
      <c r="H101" s="10" t="s">
        <v>636</v>
      </c>
      <c r="I101" s="10" t="s">
        <v>354</v>
      </c>
      <c r="J101" s="10" t="s">
        <v>637</v>
      </c>
      <c r="K101" s="10" t="str">
        <f t="shared" ca="1" si="6"/>
        <v>D3617667</v>
      </c>
      <c r="L101" s="10" t="str">
        <f t="shared" ca="1" si="7"/>
        <v>SMETS1</v>
      </c>
      <c r="M101" s="10" t="str">
        <f t="shared" ca="1" si="8"/>
        <v>H2736240</v>
      </c>
    </row>
  </sheetData>
  <pageMargins left="0.7" right="0.7" top="0.75" bottom="0.75" header="0.3" footer="0.3"/>
  <pageSetup paperSize="9" orientation="portrait" r:id="rId1"/>
  <headerFooter>
    <oddHeader>&amp;C&amp;"Calibri"&amp;10&amp;KFF0000 DCC Controlled&amp;1#_x000D_</oddHeader>
    <oddFooter>&amp;C_x000D_&amp;1#&amp;"Calibri"&amp;10&amp;KFF0000 DCC Controlled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martDCCSecurityClassificationTaxHTField0 xmlns="c3220578-d3a7-486b-bc82-340b70a4de33">
      <Terms xmlns="http://schemas.microsoft.com/office/infopath/2007/PartnerControls"/>
    </SmartDCCSecurityClassificationTaxHTField0>
    <TaxCatchAll xmlns="c3220578-d3a7-486b-bc82-340b70a4de33" xsi:nil="true"/>
    <DCCReleaseTaxHTField0 xmlns="c3220578-d3a7-486b-bc82-340b70a4de33">
      <Terms xmlns="http://schemas.microsoft.com/office/infopath/2007/PartnerControls"/>
    </DCCReleaseTaxHTField0>
    <DCCDepartmentTaxHTField0 xmlns="c3220578-d3a7-486b-bc82-340b70a4de33">
      <Terms xmlns="http://schemas.microsoft.com/office/infopath/2007/PartnerControls"/>
    </DCCDepartmentTaxHTField0>
    <DCCDocumentStatusTaxHTField0 xmlns="c3220578-d3a7-486b-bc82-340b70a4de33">
      <Terms xmlns="http://schemas.microsoft.com/office/infopath/2007/PartnerControls"/>
    </DCCDocumentStatusTaxHTField0>
    <SmartDCCDocumentTypeTaxHTField0 xmlns="c3220578-d3a7-486b-bc82-340b70a4de33">
      <Terms xmlns="http://schemas.microsoft.com/office/infopath/2007/PartnerControls"/>
    </SmartDCCDocumentTypeTaxHTField0>
    <_dlc_DocId xmlns="c3220578-d3a7-486b-bc82-340b70a4de33">DHHRCF5MEVKR-47894021-18</_dlc_DocId>
    <_dlc_DocIdUrl xmlns="c3220578-d3a7-486b-bc82-340b70a4de33">
      <Url>https://smartdcc.sharepoint.com/sites/FuelPovertySystemDataAccess/_layouts/15/DocIdRedir.aspx?ID=DHHRCF5MEVKR-47894021-18</Url>
      <Description>DHHRCF5MEVKR-47894021-18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CC Document" ma:contentTypeID="0x0101003D99FF4BEE06314F802DDB72832DC48E00C94B8C4D558548479C3F1F530F84BCA3" ma:contentTypeVersion="25" ma:contentTypeDescription="" ma:contentTypeScope="" ma:versionID="fa8b19a48e2f48ca133a5f330127ac8b">
  <xsd:schema xmlns:xsd="http://www.w3.org/2001/XMLSchema" xmlns:xs="http://www.w3.org/2001/XMLSchema" xmlns:p="http://schemas.microsoft.com/office/2006/metadata/properties" xmlns:ns2="c3220578-d3a7-486b-bc82-340b70a4de33" xmlns:ns3="c9ef0eb1-54d3-4c3b-866c-261d9fe03580" targetNamespace="http://schemas.microsoft.com/office/2006/metadata/properties" ma:root="true" ma:fieldsID="5f88d738fd229ccdd64e7e0e468f0f3a" ns2:_="" ns3:_="">
    <xsd:import namespace="c3220578-d3a7-486b-bc82-340b70a4de33"/>
    <xsd:import namespace="c9ef0eb1-54d3-4c3b-866c-261d9fe03580"/>
    <xsd:element name="properties">
      <xsd:complexType>
        <xsd:sequence>
          <xsd:element name="documentManagement">
            <xsd:complexType>
              <xsd:all>
                <xsd:element ref="ns2:DCCDepartmentTaxHTField0" minOccurs="0"/>
                <xsd:element ref="ns2:SmartDCCSecurityClassificationTaxHTField0" minOccurs="0"/>
                <xsd:element ref="ns2:DCCReleaseTaxHTField0" minOccurs="0"/>
                <xsd:element ref="ns2:DCCDocumentStatusTaxHTField0" minOccurs="0"/>
                <xsd:element ref="ns2:SmartDCCDocumentTypeTaxHTField0"/>
                <xsd:element ref="ns2:TaxCatchAllLabel" minOccurs="0"/>
                <xsd:element ref="ns2:TaxCatchAll" minOccurs="0"/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20578-d3a7-486b-bc82-340b70a4de33" elementFormDefault="qualified">
    <xsd:import namespace="http://schemas.microsoft.com/office/2006/documentManagement/types"/>
    <xsd:import namespace="http://schemas.microsoft.com/office/infopath/2007/PartnerControls"/>
    <xsd:element name="DCCDepartmentTaxHTField0" ma:index="8" ma:taxonomy="true" ma:internalName="DCCDepartmentTaxHTField0" ma:taxonomyFieldName="DCCDepartment" ma:displayName="Department" ma:readOnly="false" ma:default="" ma:fieldId="{b9f9ec24-0bfc-45a9-abdd-d8372c6d0d69}" ma:sspId="0e1c6c84-f403-4bbd-88d7-452781fd505b" ma:termSetId="0f91fb79-d7ea-4103-af5c-528c8aa72c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martDCCSecurityClassificationTaxHTField0" ma:index="10" ma:taxonomy="true" ma:internalName="SmartDCCSecurityClassificationTaxHTField0" ma:taxonomyFieldName="SmartDCCSecurityClassification" ma:displayName="Security Classification" ma:readOnly="false" ma:default="" ma:fieldId="{3e43b1f9-0d18-44d2-bac5-2e9e8a2947a1}" ma:sspId="0e1c6c84-f403-4bbd-88d7-452781fd505b" ma:termSetId="59549b20-0bdd-481f-91a7-af2e6fd7919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CCReleaseTaxHTField0" ma:index="12" nillable="true" ma:taxonomy="true" ma:internalName="DCCReleaseTaxHTField0" ma:taxonomyFieldName="DCCRelease" ma:displayName="Release" ma:default="" ma:fieldId="{0b72bca7-9f10-45b0-9533-710b1462c703}" ma:sspId="0e1c6c84-f403-4bbd-88d7-452781fd505b" ma:termSetId="36c335b6-936d-4a43-84c0-b60786099d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CCDocumentStatusTaxHTField0" ma:index="14" ma:taxonomy="true" ma:internalName="DCCDocumentStatusTaxHTField0" ma:taxonomyFieldName="DCCDocumentStatus" ma:displayName="Document Status" ma:readOnly="false" ma:default="" ma:fieldId="{f5f46dc2-fe38-46ff-9a0e-9e05826f4b0d}" ma:sspId="0e1c6c84-f403-4bbd-88d7-452781fd505b" ma:termSetId="ebae76e0-a2da-4e00-b8fe-cb90c59b09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martDCCDocumentTypeTaxHTField0" ma:index="16" ma:taxonomy="true" ma:internalName="SmartDCCDocumentTypeTaxHTField0" ma:taxonomyFieldName="SmartDCCDocumentType" ma:displayName="Document Type" ma:readOnly="false" ma:default="" ma:fieldId="{6411331f-21b0-45cd-a1f2-c0d9013dd4f1}" ma:taxonomyMulti="true" ma:sspId="0e1c6c84-f403-4bbd-88d7-452781fd505b" ma:termSetId="07111426-f3e4-4c85-84d5-b8db9132d47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70944b5d-ae94-4c45-aa38-105c0f8d7f84}" ma:internalName="TaxCatchAllLabel" ma:readOnly="true" ma:showField="CatchAllDataLabel" ma:web="c3220578-d3a7-486b-bc82-340b70a4de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19" nillable="true" ma:displayName="Taxonomy Catch All Column" ma:hidden="true" ma:list="{70944b5d-ae94-4c45-aa38-105c0f8d7f84}" ma:internalName="TaxCatchAll" ma:showField="CatchAllData" ma:web="c3220578-d3a7-486b-bc82-340b70a4de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ef0eb1-54d3-4c3b-866c-261d9fe035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CA9EE0E-79E6-42B2-A409-D7A343A38E57}"/>
</file>

<file path=customXml/itemProps2.xml><?xml version="1.0" encoding="utf-8"?>
<ds:datastoreItem xmlns:ds="http://schemas.openxmlformats.org/officeDocument/2006/customXml" ds:itemID="{C03EB8D0-B4DF-4734-BD19-52753E31E67C}"/>
</file>

<file path=customXml/itemProps3.xml><?xml version="1.0" encoding="utf-8"?>
<ds:datastoreItem xmlns:ds="http://schemas.openxmlformats.org/officeDocument/2006/customXml" ds:itemID="{B3B997CB-E9EB-4840-A596-71E207FE04D9}"/>
</file>

<file path=customXml/itemProps4.xml><?xml version="1.0" encoding="utf-8"?>
<ds:datastoreItem xmlns:ds="http://schemas.openxmlformats.org/officeDocument/2006/customXml" ds:itemID="{B7287785-1A4D-4FD8-9F32-DD99A64FF7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James, Matt (DCC)</dc:creator>
  <cp:keywords/>
  <dc:description/>
  <cp:lastModifiedBy/>
  <cp:revision/>
  <dcterms:created xsi:type="dcterms:W3CDTF">2021-12-16T16:01:26Z</dcterms:created>
  <dcterms:modified xsi:type="dcterms:W3CDTF">2026-08-05T15:01:19Z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2b8bca-8558-4eb0-9160-cb4de095652d_Enabled">
    <vt:lpwstr>true</vt:lpwstr>
  </property>
  <property fmtid="{D5CDD505-2E9C-101B-9397-08002B2CF9AE}" pid="3" name="MSIP_Label_8a2b8bca-8558-4eb0-9160-cb4de095652d_SetDate">
    <vt:lpwstr>2023-11-15T11:29:29Z</vt:lpwstr>
  </property>
  <property fmtid="{D5CDD505-2E9C-101B-9397-08002B2CF9AE}" pid="4" name="MSIP_Label_8a2b8bca-8558-4eb0-9160-cb4de095652d_Method">
    <vt:lpwstr>Privileged</vt:lpwstr>
  </property>
  <property fmtid="{D5CDD505-2E9C-101B-9397-08002B2CF9AE}" pid="5" name="MSIP_Label_8a2b8bca-8558-4eb0-9160-cb4de095652d_Name">
    <vt:lpwstr>DCC_Controlled</vt:lpwstr>
  </property>
  <property fmtid="{D5CDD505-2E9C-101B-9397-08002B2CF9AE}" pid="6" name="MSIP_Label_8a2b8bca-8558-4eb0-9160-cb4de095652d_SiteId">
    <vt:lpwstr>d77ea84a-f7fd-4928-b8a3-64763b0a7710</vt:lpwstr>
  </property>
  <property fmtid="{D5CDD505-2E9C-101B-9397-08002B2CF9AE}" pid="7" name="MSIP_Label_8a2b8bca-8558-4eb0-9160-cb4de095652d_ActionId">
    <vt:lpwstr>baa89b31-ac82-4c19-bb2c-677a10cdc3d0</vt:lpwstr>
  </property>
  <property fmtid="{D5CDD505-2E9C-101B-9397-08002B2CF9AE}" pid="8" name="MSIP_Label_8a2b8bca-8558-4eb0-9160-cb4de095652d_ContentBits">
    <vt:lpwstr>3</vt:lpwstr>
  </property>
  <property fmtid="{D5CDD505-2E9C-101B-9397-08002B2CF9AE}" pid="9" name="ContentTypeId">
    <vt:lpwstr>0x0101003D99FF4BEE06314F802DDB72832DC48E00C94B8C4D558548479C3F1F530F84BCA3</vt:lpwstr>
  </property>
  <property fmtid="{D5CDD505-2E9C-101B-9397-08002B2CF9AE}" pid="10" name="_dlc_DocIdItemGuid">
    <vt:lpwstr>dc3eff02-8caf-4a49-bf44-9781d8b43c61</vt:lpwstr>
  </property>
  <property fmtid="{D5CDD505-2E9C-101B-9397-08002B2CF9AE}" pid="11" name="SmartDCCDocumentType">
    <vt:lpwstr/>
  </property>
  <property fmtid="{D5CDD505-2E9C-101B-9397-08002B2CF9AE}" pid="12" name="SmartDCCSecurityClassification">
    <vt:lpwstr/>
  </property>
  <property fmtid="{D5CDD505-2E9C-101B-9397-08002B2CF9AE}" pid="13" name="DCCRelease">
    <vt:lpwstr/>
  </property>
  <property fmtid="{D5CDD505-2E9C-101B-9397-08002B2CF9AE}" pid="14" name="DCCDocumentStatus">
    <vt:lpwstr/>
  </property>
  <property fmtid="{D5CDD505-2E9C-101B-9397-08002B2CF9AE}" pid="15" name="DCCDepartment">
    <vt:lpwstr/>
  </property>
</Properties>
</file>